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9.xml" ContentType="application/vnd.ms-excel.controlproperti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trlProps/ctrlProp8.xml" ContentType="application/vnd.ms-excel.controlproperties+xml"/>
  <Override PartName="/xl/ctrlProps/ctrlProp7.xml" ContentType="application/vnd.ms-excel.control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ctrlProps/ctrlProp5.xml" ContentType="application/vnd.ms-excel.controlproperties+xml"/>
  <Override PartName="/xl/ctrlProps/ctrlProp6.xml" ContentType="application/vnd.ms-excel.controlpropertie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ctrlProps/ctrlProp1.xml" ContentType="application/vnd.ms-excel.controlproperties+xml"/>
  <Override PartName="/xl/ctrlProps/ctrlProp2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ThisWorkbook" defaultThemeVersion="124226"/>
  <bookViews>
    <workbookView xWindow="9675" yWindow="-330" windowWidth="10845" windowHeight="8415" tabRatio="716" firstSheet="1" activeTab="2"/>
  </bookViews>
  <sheets>
    <sheet name="Prezenční listina" sheetId="1" state="hidden" r:id="rId1"/>
    <sheet name="Startovní listina" sheetId="2" r:id="rId2"/>
    <sheet name="Výsledková listina" sheetId="4" r:id="rId3"/>
    <sheet name="výsledky dle kategorií" sheetId="13" r:id="rId4"/>
    <sheet name="Běh přes přehradu" sheetId="6" r:id="rId5"/>
    <sheet name="Výsledková listina (2015)" sheetId="12" state="hidden" r:id="rId6"/>
    <sheet name="mezičasy 2015" sheetId="8" state="hidden" r:id="rId7"/>
    <sheet name="mezičasy tisk" sheetId="11" state="hidden" r:id="rId8"/>
  </sheets>
  <externalReferences>
    <externalReference r:id="rId9"/>
  </externalReferences>
  <definedNames>
    <definedName name="_xlnm._FilterDatabase" localSheetId="2" hidden="1">'Výsledková listina'!$B$4:$I$140</definedName>
    <definedName name="_xlnm._FilterDatabase" localSheetId="5" hidden="1">'Výsledková listina (2015)'!$B$4:$I$140</definedName>
    <definedName name="_xlnm._FilterDatabase" localSheetId="3" hidden="1">'výsledky dle kategorií'!$B$4:$I$140</definedName>
    <definedName name="_xlnm.Print_Area" localSheetId="4">'Běh přes přehradu'!$A$1:$H$19</definedName>
    <definedName name="_xlnm.Print_Area" localSheetId="6">'mezičasy 2015'!$A$1:$F$25</definedName>
    <definedName name="_xlnm.Print_Area" localSheetId="7">'mezičasy tisk'!$A$1:$F$25</definedName>
    <definedName name="_xlnm.Print_Area" localSheetId="0">'Prezenční listina'!$A$52:$H$82</definedName>
    <definedName name="_xlnm.Print_Area" localSheetId="1">'Startovní listina'!$A$1:$G$69</definedName>
    <definedName name="_xlnm.Print_Area" localSheetId="2">'Výsledková listina'!$A$1:$I$72</definedName>
    <definedName name="_xlnm.Print_Area" localSheetId="5">'Výsledková listina (2015)'!$A$1:$I$72</definedName>
    <definedName name="_xlnm.Print_Area" localSheetId="3">'výsledky dle kategorií'!$A$1:$I$72</definedName>
  </definedNames>
  <calcPr calcId="125725"/>
</workbook>
</file>

<file path=xl/calcChain.xml><?xml version="1.0" encoding="utf-8"?>
<calcChain xmlns="http://schemas.openxmlformats.org/spreadsheetml/2006/main">
  <c r="A3" i="13"/>
  <c r="A2"/>
  <c r="A1"/>
  <c r="H140" i="12" l="1"/>
  <c r="G140"/>
  <c r="F140"/>
  <c r="E140"/>
  <c r="D140"/>
  <c r="A140" s="1"/>
  <c r="C140"/>
  <c r="H139"/>
  <c r="G139"/>
  <c r="F139"/>
  <c r="E139"/>
  <c r="D139"/>
  <c r="C139"/>
  <c r="A139"/>
  <c r="H138"/>
  <c r="G138"/>
  <c r="F138"/>
  <c r="E138"/>
  <c r="D138"/>
  <c r="C138"/>
  <c r="A138"/>
  <c r="H137"/>
  <c r="G137"/>
  <c r="F137"/>
  <c r="E137"/>
  <c r="D137"/>
  <c r="A137" s="1"/>
  <c r="C137"/>
  <c r="H136"/>
  <c r="G136"/>
  <c r="F136"/>
  <c r="E136"/>
  <c r="D136"/>
  <c r="A136" s="1"/>
  <c r="C136"/>
  <c r="H135"/>
  <c r="G135"/>
  <c r="F135"/>
  <c r="E135"/>
  <c r="D135"/>
  <c r="A135" s="1"/>
  <c r="C135"/>
  <c r="H134"/>
  <c r="G134"/>
  <c r="F134"/>
  <c r="E134"/>
  <c r="D134"/>
  <c r="A134" s="1"/>
  <c r="C134"/>
  <c r="H133"/>
  <c r="G133"/>
  <c r="F133"/>
  <c r="E133"/>
  <c r="D133"/>
  <c r="A133" s="1"/>
  <c r="C133"/>
  <c r="H132"/>
  <c r="G132"/>
  <c r="F132"/>
  <c r="E132"/>
  <c r="D132"/>
  <c r="A132" s="1"/>
  <c r="C132"/>
  <c r="H131"/>
  <c r="G131"/>
  <c r="F131"/>
  <c r="E131"/>
  <c r="D131"/>
  <c r="C131"/>
  <c r="A131"/>
  <c r="H130"/>
  <c r="G130"/>
  <c r="F130"/>
  <c r="E130"/>
  <c r="D130"/>
  <c r="C130"/>
  <c r="A130"/>
  <c r="H129"/>
  <c r="G129"/>
  <c r="F129"/>
  <c r="E129"/>
  <c r="D129"/>
  <c r="A129" s="1"/>
  <c r="C129"/>
  <c r="H128"/>
  <c r="G128"/>
  <c r="F128"/>
  <c r="E128"/>
  <c r="D128"/>
  <c r="A128" s="1"/>
  <c r="C128"/>
  <c r="H127"/>
  <c r="G127"/>
  <c r="F127"/>
  <c r="E127"/>
  <c r="D127"/>
  <c r="A127" s="1"/>
  <c r="C127"/>
  <c r="H126"/>
  <c r="G126"/>
  <c r="F126"/>
  <c r="E126"/>
  <c r="D126"/>
  <c r="A126" s="1"/>
  <c r="C126"/>
  <c r="H125"/>
  <c r="G125"/>
  <c r="F125"/>
  <c r="E125"/>
  <c r="D125"/>
  <c r="A125" s="1"/>
  <c r="C125"/>
  <c r="H124"/>
  <c r="G124"/>
  <c r="F124"/>
  <c r="E124"/>
  <c r="D124"/>
  <c r="A124" s="1"/>
  <c r="C124"/>
  <c r="H123"/>
  <c r="G123"/>
  <c r="F123"/>
  <c r="E123"/>
  <c r="D123"/>
  <c r="C123"/>
  <c r="A123"/>
  <c r="H122"/>
  <c r="G122"/>
  <c r="F122"/>
  <c r="E122"/>
  <c r="D122"/>
  <c r="C122"/>
  <c r="A122"/>
  <c r="H121"/>
  <c r="G121"/>
  <c r="F121"/>
  <c r="E121"/>
  <c r="D121"/>
  <c r="A121" s="1"/>
  <c r="C121"/>
  <c r="H120"/>
  <c r="G120"/>
  <c r="F120"/>
  <c r="E120"/>
  <c r="D120"/>
  <c r="A120" s="1"/>
  <c r="C120"/>
  <c r="H119"/>
  <c r="G119"/>
  <c r="F119"/>
  <c r="E119"/>
  <c r="D119"/>
  <c r="A119" s="1"/>
  <c r="C119"/>
  <c r="H118"/>
  <c r="G118"/>
  <c r="F118"/>
  <c r="E118"/>
  <c r="D118"/>
  <c r="A118" s="1"/>
  <c r="C118"/>
  <c r="H117"/>
  <c r="G117"/>
  <c r="F117"/>
  <c r="E117"/>
  <c r="D117"/>
  <c r="A117" s="1"/>
  <c r="C117"/>
  <c r="H116"/>
  <c r="G116"/>
  <c r="F116"/>
  <c r="E116"/>
  <c r="D116"/>
  <c r="A116" s="1"/>
  <c r="C116"/>
  <c r="H115"/>
  <c r="G115"/>
  <c r="F115"/>
  <c r="E115"/>
  <c r="D115"/>
  <c r="C115"/>
  <c r="A115"/>
  <c r="H114"/>
  <c r="G114"/>
  <c r="F114"/>
  <c r="E114"/>
  <c r="D114"/>
  <c r="C114"/>
  <c r="A114"/>
  <c r="H113"/>
  <c r="G113"/>
  <c r="F113"/>
  <c r="E113"/>
  <c r="D113"/>
  <c r="A113" s="1"/>
  <c r="C113"/>
  <c r="H112"/>
  <c r="G112"/>
  <c r="F112"/>
  <c r="E112"/>
  <c r="D112"/>
  <c r="A112" s="1"/>
  <c r="C112"/>
  <c r="H111"/>
  <c r="G111"/>
  <c r="F111"/>
  <c r="E111"/>
  <c r="D111"/>
  <c r="A111" s="1"/>
  <c r="C111"/>
  <c r="H110"/>
  <c r="G110"/>
  <c r="F110"/>
  <c r="E110"/>
  <c r="D110"/>
  <c r="A110" s="1"/>
  <c r="C110"/>
  <c r="H109"/>
  <c r="G109"/>
  <c r="F109"/>
  <c r="E109"/>
  <c r="D109"/>
  <c r="A109" s="1"/>
  <c r="C109"/>
  <c r="H108"/>
  <c r="G108"/>
  <c r="F108"/>
  <c r="E108"/>
  <c r="D108"/>
  <c r="A108" s="1"/>
  <c r="C108"/>
  <c r="H107"/>
  <c r="G107"/>
  <c r="F107"/>
  <c r="E107"/>
  <c r="D107"/>
  <c r="C107"/>
  <c r="A107"/>
  <c r="H106"/>
  <c r="G106"/>
  <c r="F106"/>
  <c r="E106"/>
  <c r="D106"/>
  <c r="C106"/>
  <c r="A106"/>
  <c r="H105"/>
  <c r="G105"/>
  <c r="F105"/>
  <c r="E105"/>
  <c r="D105"/>
  <c r="A105" s="1"/>
  <c r="C105"/>
  <c r="H104"/>
  <c r="G104"/>
  <c r="F104"/>
  <c r="E104"/>
  <c r="D104"/>
  <c r="A104" s="1"/>
  <c r="C104"/>
  <c r="H103"/>
  <c r="G103"/>
  <c r="F103"/>
  <c r="E103"/>
  <c r="D103"/>
  <c r="A103" s="1"/>
  <c r="C103"/>
  <c r="H102"/>
  <c r="G102"/>
  <c r="F102"/>
  <c r="E102"/>
  <c r="D102"/>
  <c r="A102" s="1"/>
  <c r="C102"/>
  <c r="H101"/>
  <c r="G101"/>
  <c r="F101"/>
  <c r="E101"/>
  <c r="D101"/>
  <c r="A101" s="1"/>
  <c r="C101"/>
  <c r="H100"/>
  <c r="G100"/>
  <c r="F100"/>
  <c r="E100"/>
  <c r="D100"/>
  <c r="A100" s="1"/>
  <c r="C100"/>
  <c r="H99"/>
  <c r="G99"/>
  <c r="F99"/>
  <c r="E99"/>
  <c r="D99"/>
  <c r="C99"/>
  <c r="A99"/>
  <c r="H98"/>
  <c r="G98"/>
  <c r="F98"/>
  <c r="E98"/>
  <c r="D98"/>
  <c r="C98"/>
  <c r="A98"/>
  <c r="H97"/>
  <c r="G97"/>
  <c r="F97"/>
  <c r="E97"/>
  <c r="D97"/>
  <c r="A97" s="1"/>
  <c r="C97"/>
  <c r="H96"/>
  <c r="G96"/>
  <c r="F96"/>
  <c r="E96"/>
  <c r="D96"/>
  <c r="A96" s="1"/>
  <c r="C96"/>
  <c r="H95"/>
  <c r="G95"/>
  <c r="F95"/>
  <c r="E95"/>
  <c r="D95"/>
  <c r="A95" s="1"/>
  <c r="C95"/>
  <c r="H94"/>
  <c r="G94"/>
  <c r="F94"/>
  <c r="E94"/>
  <c r="D94"/>
  <c r="A94" s="1"/>
  <c r="C94"/>
  <c r="H93"/>
  <c r="G93"/>
  <c r="F93"/>
  <c r="E93"/>
  <c r="D93"/>
  <c r="A93" s="1"/>
  <c r="C93"/>
  <c r="H92"/>
  <c r="G92"/>
  <c r="F92"/>
  <c r="E92"/>
  <c r="D92"/>
  <c r="A92" s="1"/>
  <c r="C92"/>
  <c r="H91"/>
  <c r="G91"/>
  <c r="F91"/>
  <c r="E91"/>
  <c r="D91"/>
  <c r="C91"/>
  <c r="A91"/>
  <c r="H90"/>
  <c r="G90"/>
  <c r="F90"/>
  <c r="E90"/>
  <c r="D90"/>
  <c r="C90"/>
  <c r="A90"/>
  <c r="H89"/>
  <c r="G89"/>
  <c r="F89"/>
  <c r="E89"/>
  <c r="D89"/>
  <c r="A89" s="1"/>
  <c r="C89"/>
  <c r="H88"/>
  <c r="G88"/>
  <c r="F88"/>
  <c r="E88"/>
  <c r="D88"/>
  <c r="A88" s="1"/>
  <c r="C88"/>
  <c r="H87"/>
  <c r="G87"/>
  <c r="F87"/>
  <c r="E87"/>
  <c r="D87"/>
  <c r="C87"/>
  <c r="A87"/>
  <c r="H86"/>
  <c r="G86"/>
  <c r="F86"/>
  <c r="E86"/>
  <c r="D86"/>
  <c r="A86" s="1"/>
  <c r="C86"/>
  <c r="H85"/>
  <c r="G85"/>
  <c r="F85"/>
  <c r="E85"/>
  <c r="D85"/>
  <c r="A85" s="1"/>
  <c r="C85"/>
  <c r="H84"/>
  <c r="G84"/>
  <c r="F84"/>
  <c r="E84"/>
  <c r="D84"/>
  <c r="A84" s="1"/>
  <c r="C84"/>
  <c r="H83"/>
  <c r="G83"/>
  <c r="F83"/>
  <c r="E83"/>
  <c r="D83"/>
  <c r="A83" s="1"/>
  <c r="C83"/>
  <c r="H82"/>
  <c r="G82"/>
  <c r="F82"/>
  <c r="E82"/>
  <c r="D82"/>
  <c r="C82"/>
  <c r="A82"/>
  <c r="H81"/>
  <c r="G81"/>
  <c r="F81"/>
  <c r="E81"/>
  <c r="D81"/>
  <c r="A81" s="1"/>
  <c r="C81"/>
  <c r="H80"/>
  <c r="G80"/>
  <c r="F80"/>
  <c r="E80"/>
  <c r="D80"/>
  <c r="A80" s="1"/>
  <c r="C80"/>
  <c r="H79"/>
  <c r="G79"/>
  <c r="F79"/>
  <c r="E79"/>
  <c r="D79"/>
  <c r="A79" s="1"/>
  <c r="C79"/>
  <c r="H78"/>
  <c r="G78"/>
  <c r="F78"/>
  <c r="E78"/>
  <c r="D78"/>
  <c r="A78" s="1"/>
  <c r="C78"/>
  <c r="H77"/>
  <c r="G77"/>
  <c r="F77"/>
  <c r="E77"/>
  <c r="D77"/>
  <c r="A77" s="1"/>
  <c r="C77"/>
  <c r="H76"/>
  <c r="G76"/>
  <c r="F76"/>
  <c r="E76"/>
  <c r="D76"/>
  <c r="A76" s="1"/>
  <c r="C76"/>
  <c r="H75"/>
  <c r="G75"/>
  <c r="F75"/>
  <c r="E75"/>
  <c r="D75"/>
  <c r="C75"/>
  <c r="A75"/>
  <c r="H74"/>
  <c r="G74"/>
  <c r="F74"/>
  <c r="E74"/>
  <c r="D74"/>
  <c r="C74"/>
  <c r="A74"/>
  <c r="H73"/>
  <c r="G73"/>
  <c r="F73"/>
  <c r="E73"/>
  <c r="D73"/>
  <c r="A73" s="1"/>
  <c r="C73"/>
  <c r="H72"/>
  <c r="G72"/>
  <c r="F72"/>
  <c r="E72"/>
  <c r="D72"/>
  <c r="C72"/>
  <c r="H71"/>
  <c r="G71"/>
  <c r="F71"/>
  <c r="E71"/>
  <c r="D71"/>
  <c r="C71"/>
  <c r="H70"/>
  <c r="G70"/>
  <c r="F70"/>
  <c r="E70"/>
  <c r="D70"/>
  <c r="C70"/>
  <c r="H69"/>
  <c r="G69"/>
  <c r="F69"/>
  <c r="E69"/>
  <c r="D69"/>
  <c r="C69"/>
  <c r="H68"/>
  <c r="G68"/>
  <c r="F68"/>
  <c r="E68"/>
  <c r="D68"/>
  <c r="C68"/>
  <c r="H67"/>
  <c r="G67"/>
  <c r="F67"/>
  <c r="E67"/>
  <c r="D67"/>
  <c r="C67"/>
  <c r="H66"/>
  <c r="G66"/>
  <c r="F66"/>
  <c r="E66"/>
  <c r="D66"/>
  <c r="C66"/>
  <c r="H65"/>
  <c r="G65"/>
  <c r="F65"/>
  <c r="E65"/>
  <c r="D65"/>
  <c r="C65"/>
  <c r="H64"/>
  <c r="G64"/>
  <c r="F64"/>
  <c r="E64"/>
  <c r="D64"/>
  <c r="C64"/>
  <c r="H63"/>
  <c r="G63"/>
  <c r="F63"/>
  <c r="E63"/>
  <c r="D63"/>
  <c r="C63"/>
  <c r="H62"/>
  <c r="G62"/>
  <c r="F62"/>
  <c r="E62"/>
  <c r="D62"/>
  <c r="C62"/>
  <c r="H61"/>
  <c r="G61"/>
  <c r="F61"/>
  <c r="E61"/>
  <c r="D61"/>
  <c r="C61"/>
  <c r="H60"/>
  <c r="G60"/>
  <c r="F60"/>
  <c r="E60"/>
  <c r="D60"/>
  <c r="C60"/>
  <c r="H59"/>
  <c r="G59"/>
  <c r="F59"/>
  <c r="E59"/>
  <c r="D59"/>
  <c r="C59"/>
  <c r="H58"/>
  <c r="G58"/>
  <c r="F58"/>
  <c r="E58"/>
  <c r="D58"/>
  <c r="C58"/>
  <c r="H57"/>
  <c r="G57"/>
  <c r="F57"/>
  <c r="E57"/>
  <c r="D57"/>
  <c r="C57"/>
  <c r="H56"/>
  <c r="G56"/>
  <c r="F56"/>
  <c r="E56"/>
  <c r="D56"/>
  <c r="C56"/>
  <c r="H55"/>
  <c r="G55"/>
  <c r="F55"/>
  <c r="E55"/>
  <c r="D55"/>
  <c r="C55"/>
  <c r="H54"/>
  <c r="G54"/>
  <c r="F54"/>
  <c r="E54"/>
  <c r="D54"/>
  <c r="C54"/>
  <c r="H53"/>
  <c r="G53"/>
  <c r="F53"/>
  <c r="E53"/>
  <c r="D53"/>
  <c r="C53"/>
  <c r="H52"/>
  <c r="G52"/>
  <c r="F52"/>
  <c r="E52"/>
  <c r="D52"/>
  <c r="C52"/>
  <c r="H51"/>
  <c r="G51"/>
  <c r="F51"/>
  <c r="E51"/>
  <c r="D51"/>
  <c r="C51"/>
  <c r="H50"/>
  <c r="G50"/>
  <c r="F50"/>
  <c r="E50"/>
  <c r="D50"/>
  <c r="C50"/>
  <c r="H49"/>
  <c r="G49"/>
  <c r="F49"/>
  <c r="E49"/>
  <c r="D49"/>
  <c r="C49"/>
  <c r="H48"/>
  <c r="G48"/>
  <c r="F48"/>
  <c r="E48"/>
  <c r="D48"/>
  <c r="C48"/>
  <c r="H47"/>
  <c r="G47"/>
  <c r="F47"/>
  <c r="E47"/>
  <c r="D47"/>
  <c r="C47"/>
  <c r="H46"/>
  <c r="G46"/>
  <c r="F46"/>
  <c r="E46"/>
  <c r="D46"/>
  <c r="C46"/>
  <c r="H45"/>
  <c r="G45"/>
  <c r="F45"/>
  <c r="E45"/>
  <c r="D45"/>
  <c r="C45"/>
  <c r="H44"/>
  <c r="G44"/>
  <c r="F44"/>
  <c r="E44"/>
  <c r="D44"/>
  <c r="C44"/>
  <c r="H43"/>
  <c r="G43"/>
  <c r="F43"/>
  <c r="E43"/>
  <c r="D43"/>
  <c r="C43"/>
  <c r="H42"/>
  <c r="G42"/>
  <c r="F42"/>
  <c r="E42"/>
  <c r="D42"/>
  <c r="C42"/>
  <c r="H41"/>
  <c r="G41"/>
  <c r="F41"/>
  <c r="E41"/>
  <c r="D41"/>
  <c r="C41"/>
  <c r="H40"/>
  <c r="G40"/>
  <c r="F40"/>
  <c r="E40"/>
  <c r="D40"/>
  <c r="C40"/>
  <c r="H39"/>
  <c r="G39"/>
  <c r="F39"/>
  <c r="E39"/>
  <c r="D39"/>
  <c r="C39"/>
  <c r="H38"/>
  <c r="G38"/>
  <c r="F38"/>
  <c r="E38"/>
  <c r="D38"/>
  <c r="C38"/>
  <c r="H37"/>
  <c r="G37"/>
  <c r="F37"/>
  <c r="E37"/>
  <c r="D37"/>
  <c r="C37"/>
  <c r="H36"/>
  <c r="G36"/>
  <c r="F36"/>
  <c r="E36"/>
  <c r="D36"/>
  <c r="C36"/>
  <c r="H35"/>
  <c r="G35"/>
  <c r="F35"/>
  <c r="E35"/>
  <c r="D35"/>
  <c r="C35"/>
  <c r="H34"/>
  <c r="G34"/>
  <c r="F34"/>
  <c r="E34"/>
  <c r="D34"/>
  <c r="C34"/>
  <c r="H33"/>
  <c r="G33"/>
  <c r="F33"/>
  <c r="E33"/>
  <c r="D33"/>
  <c r="C33"/>
  <c r="H32"/>
  <c r="G32"/>
  <c r="F32"/>
  <c r="E32"/>
  <c r="D32"/>
  <c r="C32"/>
  <c r="H31"/>
  <c r="G31"/>
  <c r="F31"/>
  <c r="E31"/>
  <c r="D31"/>
  <c r="C31"/>
  <c r="H30"/>
  <c r="G30"/>
  <c r="F30"/>
  <c r="E30"/>
  <c r="D30"/>
  <c r="C30"/>
  <c r="H29"/>
  <c r="G29"/>
  <c r="F29"/>
  <c r="E29"/>
  <c r="D29"/>
  <c r="C29"/>
  <c r="H28"/>
  <c r="G28"/>
  <c r="F28"/>
  <c r="E28"/>
  <c r="D28"/>
  <c r="C28"/>
  <c r="H27"/>
  <c r="G27"/>
  <c r="F27"/>
  <c r="E27"/>
  <c r="D27"/>
  <c r="C27"/>
  <c r="H26"/>
  <c r="G26"/>
  <c r="F26"/>
  <c r="E26"/>
  <c r="D26"/>
  <c r="C26"/>
  <c r="H25"/>
  <c r="G25"/>
  <c r="F25"/>
  <c r="E25"/>
  <c r="D25"/>
  <c r="C25"/>
  <c r="H24"/>
  <c r="G24"/>
  <c r="F24"/>
  <c r="E24"/>
  <c r="D24"/>
  <c r="C24"/>
  <c r="H23"/>
  <c r="G23"/>
  <c r="F23"/>
  <c r="E23"/>
  <c r="D23"/>
  <c r="C23"/>
  <c r="H22"/>
  <c r="G22"/>
  <c r="F22"/>
  <c r="E22"/>
  <c r="D22"/>
  <c r="C22"/>
  <c r="H21"/>
  <c r="G21"/>
  <c r="F21"/>
  <c r="E21"/>
  <c r="D21"/>
  <c r="C21"/>
  <c r="H20"/>
  <c r="G20"/>
  <c r="F20"/>
  <c r="E20"/>
  <c r="D20"/>
  <c r="C20"/>
  <c r="H19"/>
  <c r="G19"/>
  <c r="F19"/>
  <c r="E19"/>
  <c r="D19"/>
  <c r="C19"/>
  <c r="H18"/>
  <c r="G18"/>
  <c r="F18"/>
  <c r="E18"/>
  <c r="D18"/>
  <c r="C18"/>
  <c r="H17"/>
  <c r="G17"/>
  <c r="F17"/>
  <c r="E17"/>
  <c r="D17"/>
  <c r="C17"/>
  <c r="H16"/>
  <c r="G16"/>
  <c r="F16"/>
  <c r="E16"/>
  <c r="D16"/>
  <c r="C16"/>
  <c r="H15"/>
  <c r="G15"/>
  <c r="F15"/>
  <c r="E15"/>
  <c r="D15"/>
  <c r="C15"/>
  <c r="H14"/>
  <c r="G14"/>
  <c r="F14"/>
  <c r="E14"/>
  <c r="D14"/>
  <c r="C14"/>
  <c r="H13"/>
  <c r="G13"/>
  <c r="F13"/>
  <c r="E13"/>
  <c r="D13"/>
  <c r="C13"/>
  <c r="H12"/>
  <c r="G12"/>
  <c r="F12"/>
  <c r="E12"/>
  <c r="D12"/>
  <c r="C12"/>
  <c r="H11"/>
  <c r="G11"/>
  <c r="F11"/>
  <c r="E11"/>
  <c r="D11"/>
  <c r="C11"/>
  <c r="H10"/>
  <c r="G10"/>
  <c r="F10"/>
  <c r="E10"/>
  <c r="D10"/>
  <c r="C10"/>
  <c r="H9"/>
  <c r="G9"/>
  <c r="F9"/>
  <c r="E9"/>
  <c r="D9"/>
  <c r="C9"/>
  <c r="H8"/>
  <c r="G8"/>
  <c r="F8"/>
  <c r="E8"/>
  <c r="D8"/>
  <c r="C8"/>
  <c r="H7"/>
  <c r="G7"/>
  <c r="F7"/>
  <c r="E7"/>
  <c r="D7"/>
  <c r="C7"/>
  <c r="H6"/>
  <c r="G6"/>
  <c r="F6"/>
  <c r="E6"/>
  <c r="D6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C6"/>
  <c r="H5"/>
  <c r="G5"/>
  <c r="F5"/>
  <c r="E5"/>
  <c r="D5"/>
  <c r="C5"/>
  <c r="A3"/>
  <c r="A2"/>
  <c r="A1"/>
  <c r="A52" i="6" l="1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5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C69" i="2"/>
  <c r="D69"/>
  <c r="E69"/>
  <c r="F69"/>
  <c r="C70"/>
  <c r="D70"/>
  <c r="E70"/>
  <c r="F70"/>
  <c r="C48"/>
  <c r="D48"/>
  <c r="E48"/>
  <c r="F48"/>
  <c r="C8"/>
  <c r="D8"/>
  <c r="E8"/>
  <c r="F8"/>
  <c r="G141"/>
  <c r="C140" i="13" s="1"/>
  <c r="F141" i="2"/>
  <c r="H140" i="13" s="1"/>
  <c r="E141" i="2"/>
  <c r="G140" i="13" s="1"/>
  <c r="D141" i="2"/>
  <c r="F140" i="13" s="1"/>
  <c r="C141" i="2"/>
  <c r="E140" i="13" s="1"/>
  <c r="B141" i="2"/>
  <c r="D140" i="13" s="1"/>
  <c r="A140" s="1"/>
  <c r="G140" i="2"/>
  <c r="C139" i="13" s="1"/>
  <c r="F140" i="2"/>
  <c r="H139" i="13" s="1"/>
  <c r="E140" i="2"/>
  <c r="G139" i="13" s="1"/>
  <c r="D140" i="2"/>
  <c r="F139" i="13" s="1"/>
  <c r="C140" i="2"/>
  <c r="E139" i="13" s="1"/>
  <c r="B140" i="2"/>
  <c r="D139" i="13" s="1"/>
  <c r="A139" s="1"/>
  <c r="G139" i="2"/>
  <c r="C138" i="13" s="1"/>
  <c r="F139" i="2"/>
  <c r="H138" i="13" s="1"/>
  <c r="E139" i="2"/>
  <c r="G138" i="13" s="1"/>
  <c r="D139" i="2"/>
  <c r="F138" i="13" s="1"/>
  <c r="C139" i="2"/>
  <c r="E138" i="13" s="1"/>
  <c r="B139" i="2"/>
  <c r="D138" i="13" s="1"/>
  <c r="A138" s="1"/>
  <c r="G138" i="2"/>
  <c r="C137" i="13" s="1"/>
  <c r="F138" i="2"/>
  <c r="H137" i="13" s="1"/>
  <c r="E138" i="2"/>
  <c r="G137" i="13" s="1"/>
  <c r="D138" i="2"/>
  <c r="F137" i="13" s="1"/>
  <c r="C138" i="2"/>
  <c r="E137" i="13" s="1"/>
  <c r="B138" i="2"/>
  <c r="D137" i="13" s="1"/>
  <c r="A137" s="1"/>
  <c r="G137" i="2"/>
  <c r="C136" i="13" s="1"/>
  <c r="F137" i="2"/>
  <c r="H136" i="13" s="1"/>
  <c r="E137" i="2"/>
  <c r="G136" i="13" s="1"/>
  <c r="D137" i="2"/>
  <c r="F136" i="13" s="1"/>
  <c r="C137" i="2"/>
  <c r="E136" i="13" s="1"/>
  <c r="B137" i="2"/>
  <c r="D136" i="13" s="1"/>
  <c r="A136" s="1"/>
  <c r="G136" i="2"/>
  <c r="C135" i="13" s="1"/>
  <c r="F136" i="2"/>
  <c r="H135" i="13" s="1"/>
  <c r="E136" i="2"/>
  <c r="G135" i="13" s="1"/>
  <c r="D136" i="2"/>
  <c r="F135" i="13" s="1"/>
  <c r="C136" i="2"/>
  <c r="E135" i="13" s="1"/>
  <c r="B136" i="2"/>
  <c r="D135" i="13" s="1"/>
  <c r="A135" s="1"/>
  <c r="G135" i="2"/>
  <c r="C134" i="13" s="1"/>
  <c r="F135" i="2"/>
  <c r="H134" i="13" s="1"/>
  <c r="E135" i="2"/>
  <c r="G134" i="13" s="1"/>
  <c r="D135" i="2"/>
  <c r="F134" i="13" s="1"/>
  <c r="C135" i="2"/>
  <c r="E134" i="13" s="1"/>
  <c r="B135" i="2"/>
  <c r="D134" i="13" s="1"/>
  <c r="A134" s="1"/>
  <c r="G134" i="2"/>
  <c r="C133" i="13" s="1"/>
  <c r="F134" i="2"/>
  <c r="H133" i="13" s="1"/>
  <c r="E134" i="2"/>
  <c r="G133" i="13" s="1"/>
  <c r="D134" i="2"/>
  <c r="F133" i="13" s="1"/>
  <c r="C134" i="2"/>
  <c r="E133" i="13" s="1"/>
  <c r="B134" i="2"/>
  <c r="D133" i="13" s="1"/>
  <c r="A133" s="1"/>
  <c r="G133" i="2"/>
  <c r="C132" i="13" s="1"/>
  <c r="F133" i="2"/>
  <c r="H132" i="13" s="1"/>
  <c r="E133" i="2"/>
  <c r="G132" i="13" s="1"/>
  <c r="D133" i="2"/>
  <c r="F132" i="13" s="1"/>
  <c r="C133" i="2"/>
  <c r="E132" i="13" s="1"/>
  <c r="B133" i="2"/>
  <c r="D132" i="13" s="1"/>
  <c r="A132" s="1"/>
  <c r="G132" i="2"/>
  <c r="C131" i="13" s="1"/>
  <c r="F132" i="2"/>
  <c r="H131" i="13" s="1"/>
  <c r="E132" i="2"/>
  <c r="G131" i="13" s="1"/>
  <c r="D132" i="2"/>
  <c r="F131" i="13" s="1"/>
  <c r="C132" i="2"/>
  <c r="E131" i="13" s="1"/>
  <c r="B132" i="2"/>
  <c r="D131" i="13" s="1"/>
  <c r="A131" s="1"/>
  <c r="G131" i="2"/>
  <c r="C130" i="13" s="1"/>
  <c r="F131" i="2"/>
  <c r="H130" i="13" s="1"/>
  <c r="E131" i="2"/>
  <c r="G130" i="13" s="1"/>
  <c r="D131" i="2"/>
  <c r="F130" i="13" s="1"/>
  <c r="C131" i="2"/>
  <c r="E130" i="13" s="1"/>
  <c r="B131" i="2"/>
  <c r="D130" i="13" s="1"/>
  <c r="A130" s="1"/>
  <c r="G130" i="2"/>
  <c r="C129" i="13" s="1"/>
  <c r="F130" i="2"/>
  <c r="H129" i="13" s="1"/>
  <c r="E130" i="2"/>
  <c r="G129" i="13" s="1"/>
  <c r="D130" i="2"/>
  <c r="F129" i="13" s="1"/>
  <c r="C130" i="2"/>
  <c r="E129" i="13" s="1"/>
  <c r="B130" i="2"/>
  <c r="D129" i="13" s="1"/>
  <c r="A129" s="1"/>
  <c r="G129" i="2"/>
  <c r="C128" i="13" s="1"/>
  <c r="F129" i="2"/>
  <c r="H128" i="13" s="1"/>
  <c r="E129" i="2"/>
  <c r="G128" i="13" s="1"/>
  <c r="D129" i="2"/>
  <c r="F128" i="13" s="1"/>
  <c r="C129" i="2"/>
  <c r="E128" i="13" s="1"/>
  <c r="B129" i="2"/>
  <c r="D128" i="13" s="1"/>
  <c r="A128" s="1"/>
  <c r="G128" i="2"/>
  <c r="C127" i="13" s="1"/>
  <c r="F128" i="2"/>
  <c r="H127" i="13" s="1"/>
  <c r="E128" i="2"/>
  <c r="G127" i="13" s="1"/>
  <c r="D128" i="2"/>
  <c r="F127" i="13" s="1"/>
  <c r="C128" i="2"/>
  <c r="E127" i="13" s="1"/>
  <c r="B128" i="2"/>
  <c r="D127" i="13" s="1"/>
  <c r="A127" s="1"/>
  <c r="G127" i="2"/>
  <c r="C126" i="13" s="1"/>
  <c r="F127" i="2"/>
  <c r="H126" i="13" s="1"/>
  <c r="E127" i="2"/>
  <c r="G126" i="13" s="1"/>
  <c r="D127" i="2"/>
  <c r="F126" i="13" s="1"/>
  <c r="C127" i="2"/>
  <c r="E126" i="13" s="1"/>
  <c r="B127" i="2"/>
  <c r="D126" i="13" s="1"/>
  <c r="A126" s="1"/>
  <c r="G126" i="2"/>
  <c r="C125" i="13" s="1"/>
  <c r="F126" i="2"/>
  <c r="H125" i="13" s="1"/>
  <c r="E126" i="2"/>
  <c r="G125" i="13" s="1"/>
  <c r="D126" i="2"/>
  <c r="F125" i="13" s="1"/>
  <c r="C126" i="2"/>
  <c r="E125" i="13" s="1"/>
  <c r="B126" i="2"/>
  <c r="D125" i="13" s="1"/>
  <c r="A125" s="1"/>
  <c r="G125" i="2"/>
  <c r="C124" i="13" s="1"/>
  <c r="F125" i="2"/>
  <c r="H124" i="13" s="1"/>
  <c r="E125" i="2"/>
  <c r="G124" i="13" s="1"/>
  <c r="D125" i="2"/>
  <c r="F124" i="13" s="1"/>
  <c r="C125" i="2"/>
  <c r="E124" i="13" s="1"/>
  <c r="B125" i="2"/>
  <c r="D124" i="13" s="1"/>
  <c r="A124" s="1"/>
  <c r="G124" i="2"/>
  <c r="C123" i="13" s="1"/>
  <c r="F124" i="2"/>
  <c r="H123" i="13" s="1"/>
  <c r="E124" i="2"/>
  <c r="G123" i="13" s="1"/>
  <c r="D124" i="2"/>
  <c r="F123" i="13" s="1"/>
  <c r="C124" i="2"/>
  <c r="E123" i="13" s="1"/>
  <c r="B124" i="2"/>
  <c r="D123" i="13" s="1"/>
  <c r="A123" s="1"/>
  <c r="G123" i="2"/>
  <c r="C122" i="13" s="1"/>
  <c r="F123" i="2"/>
  <c r="H122" i="13" s="1"/>
  <c r="E123" i="2"/>
  <c r="G122" i="13" s="1"/>
  <c r="D123" i="2"/>
  <c r="F122" i="13" s="1"/>
  <c r="C123" i="2"/>
  <c r="E122" i="13" s="1"/>
  <c r="B123" i="2"/>
  <c r="D122" i="13" s="1"/>
  <c r="A122" s="1"/>
  <c r="G122" i="2"/>
  <c r="C121" i="13" s="1"/>
  <c r="F122" i="2"/>
  <c r="H121" i="13" s="1"/>
  <c r="E122" i="2"/>
  <c r="G121" i="13" s="1"/>
  <c r="D122" i="2"/>
  <c r="F121" i="13" s="1"/>
  <c r="C122" i="2"/>
  <c r="E121" i="13" s="1"/>
  <c r="B122" i="2"/>
  <c r="D121" i="13" s="1"/>
  <c r="A121" s="1"/>
  <c r="G121" i="2"/>
  <c r="C120" i="13" s="1"/>
  <c r="F121" i="2"/>
  <c r="H120" i="13" s="1"/>
  <c r="E121" i="2"/>
  <c r="G120" i="13" s="1"/>
  <c r="D121" i="2"/>
  <c r="F120" i="13" s="1"/>
  <c r="C121" i="2"/>
  <c r="E120" i="13" s="1"/>
  <c r="B121" i="2"/>
  <c r="D120" i="13" s="1"/>
  <c r="A120" s="1"/>
  <c r="G120" i="2"/>
  <c r="C119" i="13" s="1"/>
  <c r="F120" i="2"/>
  <c r="H119" i="13" s="1"/>
  <c r="E120" i="2"/>
  <c r="G119" i="13" s="1"/>
  <c r="D120" i="2"/>
  <c r="F119" i="13" s="1"/>
  <c r="C120" i="2"/>
  <c r="E119" i="13" s="1"/>
  <c r="B120" i="2"/>
  <c r="D119" i="13" s="1"/>
  <c r="A119" s="1"/>
  <c r="G119" i="2"/>
  <c r="C118" i="13" s="1"/>
  <c r="F119" i="2"/>
  <c r="H118" i="13" s="1"/>
  <c r="E119" i="2"/>
  <c r="G118" i="13" s="1"/>
  <c r="D119" i="2"/>
  <c r="F118" i="13" s="1"/>
  <c r="C119" i="2"/>
  <c r="E118" i="13" s="1"/>
  <c r="B119" i="2"/>
  <c r="D118" i="13" s="1"/>
  <c r="A118" s="1"/>
  <c r="G118" i="2"/>
  <c r="C117" i="13" s="1"/>
  <c r="F118" i="2"/>
  <c r="H117" i="13" s="1"/>
  <c r="E118" i="2"/>
  <c r="G117" i="13" s="1"/>
  <c r="D118" i="2"/>
  <c r="F117" i="13" s="1"/>
  <c r="C118" i="2"/>
  <c r="E117" i="13" s="1"/>
  <c r="B118" i="2"/>
  <c r="D117" i="13" s="1"/>
  <c r="A117" s="1"/>
  <c r="G117" i="2"/>
  <c r="C116" i="13" s="1"/>
  <c r="F117" i="2"/>
  <c r="H116" i="13" s="1"/>
  <c r="E117" i="2"/>
  <c r="G116" i="13" s="1"/>
  <c r="D117" i="2"/>
  <c r="F116" i="13" s="1"/>
  <c r="C117" i="2"/>
  <c r="E116" i="13" s="1"/>
  <c r="B117" i="2"/>
  <c r="D116" i="13" s="1"/>
  <c r="A116" s="1"/>
  <c r="G116" i="2"/>
  <c r="C115" i="13" s="1"/>
  <c r="F116" i="2"/>
  <c r="H115" i="13" s="1"/>
  <c r="E116" i="2"/>
  <c r="G115" i="13" s="1"/>
  <c r="D116" i="2"/>
  <c r="F115" i="13" s="1"/>
  <c r="C116" i="2"/>
  <c r="E115" i="13" s="1"/>
  <c r="B116" i="2"/>
  <c r="D115" i="13" s="1"/>
  <c r="A115" s="1"/>
  <c r="G115" i="2"/>
  <c r="C114" i="13" s="1"/>
  <c r="F115" i="2"/>
  <c r="H114" i="13" s="1"/>
  <c r="E115" i="2"/>
  <c r="G114" i="13" s="1"/>
  <c r="D115" i="2"/>
  <c r="F114" i="13" s="1"/>
  <c r="C115" i="2"/>
  <c r="E114" i="13" s="1"/>
  <c r="B115" i="2"/>
  <c r="D114" i="13" s="1"/>
  <c r="A114" s="1"/>
  <c r="G114" i="2"/>
  <c r="C113" i="13" s="1"/>
  <c r="F114" i="2"/>
  <c r="H113" i="13" s="1"/>
  <c r="E114" i="2"/>
  <c r="G113" i="13" s="1"/>
  <c r="D114" i="2"/>
  <c r="F113" i="13" s="1"/>
  <c r="C114" i="2"/>
  <c r="E113" i="13" s="1"/>
  <c r="B114" i="2"/>
  <c r="D113" i="13" s="1"/>
  <c r="A113" s="1"/>
  <c r="G113" i="2"/>
  <c r="C112" i="13" s="1"/>
  <c r="F113" i="2"/>
  <c r="H112" i="13" s="1"/>
  <c r="E113" i="2"/>
  <c r="G112" i="13" s="1"/>
  <c r="D113" i="2"/>
  <c r="F112" i="13" s="1"/>
  <c r="C113" i="2"/>
  <c r="E112" i="13" s="1"/>
  <c r="B113" i="2"/>
  <c r="D112" i="13" s="1"/>
  <c r="A112" s="1"/>
  <c r="G112" i="2"/>
  <c r="C111" i="13" s="1"/>
  <c r="F112" i="2"/>
  <c r="H111" i="13" s="1"/>
  <c r="E112" i="2"/>
  <c r="G111" i="13" s="1"/>
  <c r="D112" i="2"/>
  <c r="F111" i="13" s="1"/>
  <c r="C112" i="2"/>
  <c r="E111" i="13" s="1"/>
  <c r="B112" i="2"/>
  <c r="D111" i="13" s="1"/>
  <c r="A111" s="1"/>
  <c r="G111" i="2"/>
  <c r="C110" i="13" s="1"/>
  <c r="F111" i="2"/>
  <c r="H110" i="13" s="1"/>
  <c r="E111" i="2"/>
  <c r="G110" i="13" s="1"/>
  <c r="D111" i="2"/>
  <c r="F110" i="13" s="1"/>
  <c r="C111" i="2"/>
  <c r="E110" i="13" s="1"/>
  <c r="B111" i="2"/>
  <c r="D110" i="13" s="1"/>
  <c r="A110" s="1"/>
  <c r="G110" i="2"/>
  <c r="C109" i="13" s="1"/>
  <c r="F110" i="2"/>
  <c r="H109" i="13" s="1"/>
  <c r="E110" i="2"/>
  <c r="G109" i="13" s="1"/>
  <c r="D110" i="2"/>
  <c r="F109" i="13" s="1"/>
  <c r="C110" i="2"/>
  <c r="E109" i="13" s="1"/>
  <c r="B110" i="2"/>
  <c r="D109" i="13" s="1"/>
  <c r="A109" s="1"/>
  <c r="G109" i="2"/>
  <c r="C108" i="13" s="1"/>
  <c r="F109" i="2"/>
  <c r="H108" i="13" s="1"/>
  <c r="E109" i="2"/>
  <c r="G108" i="13" s="1"/>
  <c r="D109" i="2"/>
  <c r="F108" i="13" s="1"/>
  <c r="C109" i="2"/>
  <c r="E108" i="13" s="1"/>
  <c r="B109" i="2"/>
  <c r="D108" i="13" s="1"/>
  <c r="A108" s="1"/>
  <c r="G108" i="2"/>
  <c r="C107" i="13" s="1"/>
  <c r="F108" i="2"/>
  <c r="H107" i="13" s="1"/>
  <c r="E108" i="2"/>
  <c r="G107" i="13" s="1"/>
  <c r="D108" i="2"/>
  <c r="F107" i="13" s="1"/>
  <c r="C108" i="2"/>
  <c r="E107" i="13" s="1"/>
  <c r="B108" i="2"/>
  <c r="D107" i="13" s="1"/>
  <c r="A107" s="1"/>
  <c r="G107" i="2"/>
  <c r="C106" i="13" s="1"/>
  <c r="F107" i="2"/>
  <c r="H106" i="13" s="1"/>
  <c r="E107" i="2"/>
  <c r="G106" i="13" s="1"/>
  <c r="D107" i="2"/>
  <c r="F106" i="13" s="1"/>
  <c r="C107" i="2"/>
  <c r="E106" i="13" s="1"/>
  <c r="B107" i="2"/>
  <c r="D106" i="13" s="1"/>
  <c r="A106" s="1"/>
  <c r="G106" i="2"/>
  <c r="C105" i="13" s="1"/>
  <c r="F106" i="2"/>
  <c r="H105" i="13" s="1"/>
  <c r="E106" i="2"/>
  <c r="G105" i="13" s="1"/>
  <c r="D106" i="2"/>
  <c r="F105" i="13" s="1"/>
  <c r="C106" i="2"/>
  <c r="E105" i="13" s="1"/>
  <c r="B106" i="2"/>
  <c r="D105" i="13" s="1"/>
  <c r="A105" s="1"/>
  <c r="G105" i="2"/>
  <c r="C104" i="13" s="1"/>
  <c r="F105" i="2"/>
  <c r="H104" i="13" s="1"/>
  <c r="E105" i="2"/>
  <c r="G104" i="13" s="1"/>
  <c r="D105" i="2"/>
  <c r="F104" i="13" s="1"/>
  <c r="C105" i="2"/>
  <c r="E104" i="13" s="1"/>
  <c r="B105" i="2"/>
  <c r="D104" i="13" s="1"/>
  <c r="G104" i="2"/>
  <c r="C103" i="13" s="1"/>
  <c r="F104" i="2"/>
  <c r="H103" i="13" s="1"/>
  <c r="E104" i="2"/>
  <c r="G103" i="13" s="1"/>
  <c r="D104" i="2"/>
  <c r="F103" i="13" s="1"/>
  <c r="C104" i="2"/>
  <c r="E103" i="13" s="1"/>
  <c r="B104" i="2"/>
  <c r="D103" i="13" s="1"/>
  <c r="A104" s="1"/>
  <c r="G103" i="2"/>
  <c r="C102" i="13" s="1"/>
  <c r="F103" i="2"/>
  <c r="H102" i="13" s="1"/>
  <c r="E103" i="2"/>
  <c r="G102" i="13" s="1"/>
  <c r="D103" i="2"/>
  <c r="F102" i="13" s="1"/>
  <c r="C103" i="2"/>
  <c r="E102" i="13" s="1"/>
  <c r="B103" i="2"/>
  <c r="D102" i="13" s="1"/>
  <c r="A103" s="1"/>
  <c r="G102" i="2"/>
  <c r="C101" i="13" s="1"/>
  <c r="F102" i="2"/>
  <c r="H101" i="13" s="1"/>
  <c r="E102" i="2"/>
  <c r="G101" i="13" s="1"/>
  <c r="D102" i="2"/>
  <c r="F101" i="13" s="1"/>
  <c r="C102" i="2"/>
  <c r="E101" i="13" s="1"/>
  <c r="B102" i="2"/>
  <c r="D101" i="13" s="1"/>
  <c r="A102" s="1"/>
  <c r="G101" i="2"/>
  <c r="C100" i="13" s="1"/>
  <c r="F101" i="2"/>
  <c r="H100" i="13" s="1"/>
  <c r="E101" i="2"/>
  <c r="G100" i="13" s="1"/>
  <c r="D101" i="2"/>
  <c r="F100" i="13" s="1"/>
  <c r="C101" i="2"/>
  <c r="E100" i="13" s="1"/>
  <c r="B101" i="2"/>
  <c r="D100" i="13" s="1"/>
  <c r="A101" s="1"/>
  <c r="G100" i="2"/>
  <c r="C99" i="13" s="1"/>
  <c r="F100" i="2"/>
  <c r="H99" i="13" s="1"/>
  <c r="E100" i="2"/>
  <c r="G99" i="13" s="1"/>
  <c r="D100" i="2"/>
  <c r="F99" i="13" s="1"/>
  <c r="C100" i="2"/>
  <c r="E99" i="13" s="1"/>
  <c r="B100" i="2"/>
  <c r="D99" i="13" s="1"/>
  <c r="A100" s="1"/>
  <c r="G99" i="2"/>
  <c r="C98" i="13" s="1"/>
  <c r="F99" i="2"/>
  <c r="H98" i="13" s="1"/>
  <c r="E99" i="2"/>
  <c r="G98" i="13" s="1"/>
  <c r="D99" i="2"/>
  <c r="F98" i="13" s="1"/>
  <c r="C99" i="2"/>
  <c r="E98" i="13" s="1"/>
  <c r="B99" i="2"/>
  <c r="D98" i="13" s="1"/>
  <c r="A99" s="1"/>
  <c r="G98" i="2"/>
  <c r="C97" i="13" s="1"/>
  <c r="F98" i="2"/>
  <c r="H97" i="13" s="1"/>
  <c r="E98" i="2"/>
  <c r="G97" i="13" s="1"/>
  <c r="D98" i="2"/>
  <c r="F97" i="13" s="1"/>
  <c r="C98" i="2"/>
  <c r="E97" i="13" s="1"/>
  <c r="B98" i="2"/>
  <c r="D97" i="13" s="1"/>
  <c r="A98" s="1"/>
  <c r="G97" i="2"/>
  <c r="C96" i="13" s="1"/>
  <c r="F97" i="2"/>
  <c r="H96" i="13" s="1"/>
  <c r="E97" i="2"/>
  <c r="G96" i="13" s="1"/>
  <c r="D97" i="2"/>
  <c r="F96" i="13" s="1"/>
  <c r="C97" i="2"/>
  <c r="E96" i="13" s="1"/>
  <c r="B97" i="2"/>
  <c r="D96" i="13" s="1"/>
  <c r="A97" s="1"/>
  <c r="G96" i="2"/>
  <c r="C92" i="13" s="1"/>
  <c r="F96" i="2"/>
  <c r="H92" i="13" s="1"/>
  <c r="E96" i="2"/>
  <c r="G92" i="13" s="1"/>
  <c r="D96" i="2"/>
  <c r="F92" i="13" s="1"/>
  <c r="C96" i="2"/>
  <c r="E92" i="13" s="1"/>
  <c r="B96" i="2"/>
  <c r="D92" i="13" s="1"/>
  <c r="A93" s="1"/>
  <c r="G95" i="2"/>
  <c r="F95"/>
  <c r="E95"/>
  <c r="D95"/>
  <c r="C95"/>
  <c r="B95"/>
  <c r="G94"/>
  <c r="C94" i="13" s="1"/>
  <c r="F94" i="2"/>
  <c r="H94" i="13" s="1"/>
  <c r="E94" i="2"/>
  <c r="G94" i="13" s="1"/>
  <c r="D94" i="2"/>
  <c r="F94" i="13" s="1"/>
  <c r="C94" i="2"/>
  <c r="E94" i="13" s="1"/>
  <c r="B94" i="2"/>
  <c r="D94" i="13" s="1"/>
  <c r="A95" s="1"/>
  <c r="G93" i="2"/>
  <c r="C85" i="13" s="1"/>
  <c r="F93" i="2"/>
  <c r="H85" i="13" s="1"/>
  <c r="E93" i="2"/>
  <c r="G85" i="13" s="1"/>
  <c r="D93" i="2"/>
  <c r="F85" i="13" s="1"/>
  <c r="C93" i="2"/>
  <c r="E85" i="13" s="1"/>
  <c r="B93" i="2"/>
  <c r="D85" i="13" s="1"/>
  <c r="A86" s="1"/>
  <c r="G92" i="2"/>
  <c r="C84" i="13" s="1"/>
  <c r="F92" i="2"/>
  <c r="H84" i="13" s="1"/>
  <c r="E92" i="2"/>
  <c r="G84" i="13" s="1"/>
  <c r="D92" i="2"/>
  <c r="F84" i="13" s="1"/>
  <c r="C92" i="2"/>
  <c r="E84" i="13" s="1"/>
  <c r="B92" i="2"/>
  <c r="D84" i="13" s="1"/>
  <c r="A85" s="1"/>
  <c r="G91" i="2"/>
  <c r="C89" i="13" s="1"/>
  <c r="F91" i="2"/>
  <c r="H89" i="13" s="1"/>
  <c r="E91" i="2"/>
  <c r="G89" i="13" s="1"/>
  <c r="D91" i="2"/>
  <c r="F89" i="13" s="1"/>
  <c r="C91" i="2"/>
  <c r="E89" i="13" s="1"/>
  <c r="B91" i="2"/>
  <c r="D89" i="13" s="1"/>
  <c r="A90" s="1"/>
  <c r="G90" i="2"/>
  <c r="C77" i="13" s="1"/>
  <c r="F90" i="2"/>
  <c r="E90"/>
  <c r="D90"/>
  <c r="C90"/>
  <c r="B90"/>
  <c r="G89"/>
  <c r="C88" i="13" s="1"/>
  <c r="F89" i="2"/>
  <c r="H88" i="13" s="1"/>
  <c r="E89" i="2"/>
  <c r="G88" i="13" s="1"/>
  <c r="D89" i="2"/>
  <c r="F88" i="13" s="1"/>
  <c r="C89" i="2"/>
  <c r="E88" i="13" s="1"/>
  <c r="B89" i="2"/>
  <c r="D88" i="13" s="1"/>
  <c r="A89" s="1"/>
  <c r="G88" i="2"/>
  <c r="C87" i="13" s="1"/>
  <c r="F88" i="2"/>
  <c r="H87" i="13" s="1"/>
  <c r="E88" i="2"/>
  <c r="G87" i="13" s="1"/>
  <c r="D88" i="2"/>
  <c r="F87" i="13" s="1"/>
  <c r="C88" i="2"/>
  <c r="E87" i="13" s="1"/>
  <c r="B88" i="2"/>
  <c r="D87" i="13" s="1"/>
  <c r="A88" s="1"/>
  <c r="G87" i="2"/>
  <c r="C91" i="13" s="1"/>
  <c r="F87" i="2"/>
  <c r="H91" i="13" s="1"/>
  <c r="E87" i="2"/>
  <c r="G91" i="13" s="1"/>
  <c r="D87" i="2"/>
  <c r="F91" i="13" s="1"/>
  <c r="C87" i="2"/>
  <c r="E91" i="13" s="1"/>
  <c r="B87" i="2"/>
  <c r="D91" i="13" s="1"/>
  <c r="A92" s="1"/>
  <c r="G86" i="2"/>
  <c r="C79" i="13" s="1"/>
  <c r="F86" i="2"/>
  <c r="H79" i="13" s="1"/>
  <c r="E86" i="2"/>
  <c r="G79" i="13" s="1"/>
  <c r="D86" i="2"/>
  <c r="F79" i="13" s="1"/>
  <c r="C86" i="2"/>
  <c r="E79" i="13" s="1"/>
  <c r="B86" i="2"/>
  <c r="D79" i="13" s="1"/>
  <c r="A80" s="1"/>
  <c r="G85" i="2"/>
  <c r="C90" i="13" s="1"/>
  <c r="F85" i="2"/>
  <c r="H90" i="13" s="1"/>
  <c r="E85" i="2"/>
  <c r="G90" i="13" s="1"/>
  <c r="D85" i="2"/>
  <c r="F90" i="13" s="1"/>
  <c r="C85" i="2"/>
  <c r="E90" i="13" s="1"/>
  <c r="B85" i="2"/>
  <c r="D90" i="13" s="1"/>
  <c r="A91" s="1"/>
  <c r="F65" i="2"/>
  <c r="E65"/>
  <c r="D65"/>
  <c r="C65"/>
  <c r="B65"/>
  <c r="F64"/>
  <c r="E64"/>
  <c r="D64"/>
  <c r="C64"/>
  <c r="B64"/>
  <c r="F62"/>
  <c r="E62"/>
  <c r="D62"/>
  <c r="C62"/>
  <c r="B62"/>
  <c r="F60"/>
  <c r="E60"/>
  <c r="D60"/>
  <c r="C60"/>
  <c r="B60"/>
  <c r="F56"/>
  <c r="E56"/>
  <c r="D56"/>
  <c r="C56"/>
  <c r="B56"/>
  <c r="F55"/>
  <c r="E55"/>
  <c r="D55"/>
  <c r="C55"/>
  <c r="B55"/>
  <c r="F54"/>
  <c r="E54"/>
  <c r="D54"/>
  <c r="C54"/>
  <c r="B54"/>
  <c r="F53"/>
  <c r="E53"/>
  <c r="D53"/>
  <c r="C53"/>
  <c r="B53"/>
  <c r="F52"/>
  <c r="E52"/>
  <c r="D52"/>
  <c r="C52"/>
  <c r="B52"/>
  <c r="F51"/>
  <c r="E51"/>
  <c r="D51"/>
  <c r="C51"/>
  <c r="B51"/>
  <c r="F50"/>
  <c r="E50"/>
  <c r="D50"/>
  <c r="C50"/>
  <c r="B50"/>
  <c r="F47"/>
  <c r="E47"/>
  <c r="D47"/>
  <c r="C47"/>
  <c r="B47"/>
  <c r="F45"/>
  <c r="E45"/>
  <c r="D45"/>
  <c r="C45"/>
  <c r="B45"/>
  <c r="F39"/>
  <c r="E39"/>
  <c r="D39"/>
  <c r="C39"/>
  <c r="B39"/>
  <c r="F33"/>
  <c r="E33"/>
  <c r="D33"/>
  <c r="C33"/>
  <c r="B33"/>
  <c r="F32"/>
  <c r="E32"/>
  <c r="D32"/>
  <c r="C32"/>
  <c r="B32"/>
  <c r="F31"/>
  <c r="E31"/>
  <c r="D31"/>
  <c r="C31"/>
  <c r="B31"/>
  <c r="F30"/>
  <c r="E30"/>
  <c r="D30"/>
  <c r="C30"/>
  <c r="B30"/>
  <c r="F29"/>
  <c r="E29"/>
  <c r="D29"/>
  <c r="C29"/>
  <c r="B29"/>
  <c r="F27"/>
  <c r="E27"/>
  <c r="D27"/>
  <c r="C27"/>
  <c r="B27"/>
  <c r="F26"/>
  <c r="E26"/>
  <c r="D26"/>
  <c r="C26"/>
  <c r="B26"/>
  <c r="F21"/>
  <c r="E21"/>
  <c r="D21"/>
  <c r="C21"/>
  <c r="B21"/>
  <c r="F20"/>
  <c r="E20"/>
  <c r="D20"/>
  <c r="C20"/>
  <c r="B20"/>
  <c r="F19"/>
  <c r="E19"/>
  <c r="D19"/>
  <c r="C19"/>
  <c r="B19"/>
  <c r="F18"/>
  <c r="E18"/>
  <c r="D18"/>
  <c r="C18"/>
  <c r="B18"/>
  <c r="F15"/>
  <c r="E15"/>
  <c r="D15"/>
  <c r="C15"/>
  <c r="B15"/>
  <c r="G84"/>
  <c r="F84"/>
  <c r="E84"/>
  <c r="D84"/>
  <c r="C84"/>
  <c r="B84"/>
  <c r="F37"/>
  <c r="E37"/>
  <c r="D37"/>
  <c r="C37"/>
  <c r="B37"/>
  <c r="F59"/>
  <c r="E59"/>
  <c r="D59"/>
  <c r="C59"/>
  <c r="B59"/>
  <c r="G83"/>
  <c r="C93" i="13" s="1"/>
  <c r="F83" i="2"/>
  <c r="H93" i="13" s="1"/>
  <c r="E83" i="2"/>
  <c r="G93" i="13" s="1"/>
  <c r="D83" i="2"/>
  <c r="F93" i="13" s="1"/>
  <c r="C83" i="2"/>
  <c r="E93" i="13" s="1"/>
  <c r="B83" i="2"/>
  <c r="D93" i="13" s="1"/>
  <c r="A94" s="1"/>
  <c r="F16" i="2"/>
  <c r="E16"/>
  <c r="D16"/>
  <c r="C16"/>
  <c r="B16"/>
  <c r="F5"/>
  <c r="E5"/>
  <c r="D5"/>
  <c r="C5"/>
  <c r="B5"/>
  <c r="G82"/>
  <c r="C80" i="13" s="1"/>
  <c r="F82" i="2"/>
  <c r="H80" i="13" s="1"/>
  <c r="E82" i="2"/>
  <c r="G80" i="13" s="1"/>
  <c r="D82" i="2"/>
  <c r="F80" i="13" s="1"/>
  <c r="C82" i="2"/>
  <c r="E80" i="13" s="1"/>
  <c r="B82" i="2"/>
  <c r="D80" i="13" s="1"/>
  <c r="A81" s="1"/>
  <c r="F34" i="2"/>
  <c r="E34"/>
  <c r="D34"/>
  <c r="C34"/>
  <c r="B34"/>
  <c r="F68"/>
  <c r="E68"/>
  <c r="D68"/>
  <c r="C68"/>
  <c r="B68"/>
  <c r="F63"/>
  <c r="E63"/>
  <c r="D63"/>
  <c r="C63"/>
  <c r="B63"/>
  <c r="G81"/>
  <c r="F81"/>
  <c r="E81"/>
  <c r="D81"/>
  <c r="C81"/>
  <c r="B81"/>
  <c r="F58"/>
  <c r="E58"/>
  <c r="D58"/>
  <c r="C58"/>
  <c r="B58"/>
  <c r="G80"/>
  <c r="C81" i="13" s="1"/>
  <c r="F80" i="2"/>
  <c r="H81" i="13" s="1"/>
  <c r="E80" i="2"/>
  <c r="G81" i="13" s="1"/>
  <c r="D80" i="2"/>
  <c r="F81" i="13" s="1"/>
  <c r="C80" i="2"/>
  <c r="E81" i="13" s="1"/>
  <c r="B80" i="2"/>
  <c r="D81" i="13" s="1"/>
  <c r="A82" s="1"/>
  <c r="G79" i="2"/>
  <c r="C95" i="13" s="1"/>
  <c r="F79" i="2"/>
  <c r="H95" i="13" s="1"/>
  <c r="E79" i="2"/>
  <c r="G95" i="13" s="1"/>
  <c r="D79" i="2"/>
  <c r="F95" i="13" s="1"/>
  <c r="C79" i="2"/>
  <c r="E95" i="13" s="1"/>
  <c r="B79" i="2"/>
  <c r="D95" i="13" s="1"/>
  <c r="A96" s="1"/>
  <c r="F6" i="2"/>
  <c r="E6"/>
  <c r="D6"/>
  <c r="C6"/>
  <c r="B6"/>
  <c r="G78"/>
  <c r="C78" i="13" s="1"/>
  <c r="F78" i="2"/>
  <c r="H78" i="13" s="1"/>
  <c r="E78" i="2"/>
  <c r="G78" i="13" s="1"/>
  <c r="D78" i="2"/>
  <c r="F78" i="13" s="1"/>
  <c r="C78" i="2"/>
  <c r="E78" i="13" s="1"/>
  <c r="B78" i="2"/>
  <c r="D78" i="13" s="1"/>
  <c r="A79" s="1"/>
  <c r="F10" i="2"/>
  <c r="E10"/>
  <c r="D10"/>
  <c r="C10"/>
  <c r="B10"/>
  <c r="F9"/>
  <c r="E9"/>
  <c r="D9"/>
  <c r="C9"/>
  <c r="B9"/>
  <c r="F7"/>
  <c r="E7"/>
  <c r="D7"/>
  <c r="C7"/>
  <c r="B7"/>
  <c r="G77"/>
  <c r="F77"/>
  <c r="E77"/>
  <c r="D77"/>
  <c r="C77"/>
  <c r="B77"/>
  <c r="F57"/>
  <c r="E57"/>
  <c r="D57"/>
  <c r="C57"/>
  <c r="B57"/>
  <c r="F38"/>
  <c r="E38"/>
  <c r="D38"/>
  <c r="C38"/>
  <c r="B38"/>
  <c r="F41"/>
  <c r="E41"/>
  <c r="D41"/>
  <c r="C41"/>
  <c r="B41"/>
  <c r="F28"/>
  <c r="E28"/>
  <c r="D28"/>
  <c r="C28"/>
  <c r="B28"/>
  <c r="F42"/>
  <c r="E42"/>
  <c r="D42"/>
  <c r="C42"/>
  <c r="B42"/>
  <c r="F17"/>
  <c r="E17"/>
  <c r="D17"/>
  <c r="C17"/>
  <c r="B17"/>
  <c r="F61"/>
  <c r="E61"/>
  <c r="D61"/>
  <c r="C61"/>
  <c r="B61"/>
  <c r="F24"/>
  <c r="E24"/>
  <c r="D24"/>
  <c r="C24"/>
  <c r="B24"/>
  <c r="F23"/>
  <c r="E23"/>
  <c r="D23"/>
  <c r="C23"/>
  <c r="B23"/>
  <c r="F22"/>
  <c r="E22"/>
  <c r="D22"/>
  <c r="C22"/>
  <c r="B22"/>
  <c r="F35"/>
  <c r="E35"/>
  <c r="D35"/>
  <c r="C35"/>
  <c r="B35"/>
  <c r="G76"/>
  <c r="F76"/>
  <c r="E76"/>
  <c r="D76"/>
  <c r="C76"/>
  <c r="B76"/>
  <c r="F36"/>
  <c r="E36"/>
  <c r="D36"/>
  <c r="C36"/>
  <c r="B36"/>
  <c r="F49"/>
  <c r="E49"/>
  <c r="D49"/>
  <c r="C49"/>
  <c r="B49"/>
  <c r="F13"/>
  <c r="E13"/>
  <c r="D13"/>
  <c r="C13"/>
  <c r="B13"/>
  <c r="F14"/>
  <c r="E14"/>
  <c r="D14"/>
  <c r="C14"/>
  <c r="B14"/>
  <c r="F46"/>
  <c r="E46"/>
  <c r="D46"/>
  <c r="C46"/>
  <c r="B46"/>
  <c r="F12"/>
  <c r="E12"/>
  <c r="D12"/>
  <c r="C12"/>
  <c r="B12"/>
  <c r="F67"/>
  <c r="E67"/>
  <c r="D67"/>
  <c r="C67"/>
  <c r="B67"/>
  <c r="F66"/>
  <c r="E66"/>
  <c r="D66"/>
  <c r="C66"/>
  <c r="B66"/>
  <c r="F44"/>
  <c r="E44"/>
  <c r="D44"/>
  <c r="C44"/>
  <c r="B44"/>
  <c r="F40"/>
  <c r="E40"/>
  <c r="D40"/>
  <c r="C40"/>
  <c r="B40"/>
  <c r="G75"/>
  <c r="F75"/>
  <c r="E75"/>
  <c r="D75"/>
  <c r="C75"/>
  <c r="B75"/>
  <c r="G74"/>
  <c r="F74"/>
  <c r="E74"/>
  <c r="D74"/>
  <c r="C74"/>
  <c r="B74"/>
  <c r="F25"/>
  <c r="E25"/>
  <c r="D25"/>
  <c r="C25"/>
  <c r="B25"/>
  <c r="G73"/>
  <c r="F73"/>
  <c r="E73"/>
  <c r="D73"/>
  <c r="C73"/>
  <c r="B73"/>
  <c r="F11"/>
  <c r="E11"/>
  <c r="D11"/>
  <c r="C11"/>
  <c r="B11"/>
  <c r="G72"/>
  <c r="F72"/>
  <c r="E72"/>
  <c r="D72"/>
  <c r="C72"/>
  <c r="B72"/>
  <c r="G71"/>
  <c r="F71"/>
  <c r="E71"/>
  <c r="D71"/>
  <c r="C71"/>
  <c r="B71"/>
  <c r="B8"/>
  <c r="B48"/>
  <c r="G70"/>
  <c r="B70"/>
  <c r="G69"/>
  <c r="B69"/>
  <c r="F43"/>
  <c r="E43"/>
  <c r="D43"/>
  <c r="C43"/>
  <c r="B43"/>
  <c r="F37" i="4" l="1"/>
  <c r="F64" i="13"/>
  <c r="C69" i="4"/>
  <c r="C69" i="13"/>
  <c r="E71" i="4"/>
  <c r="E71" i="13"/>
  <c r="C71" i="4"/>
  <c r="C71" i="13"/>
  <c r="G72" i="4"/>
  <c r="G72" i="13"/>
  <c r="E68" i="4"/>
  <c r="E41" i="13"/>
  <c r="D73" i="4"/>
  <c r="A74" s="1"/>
  <c r="D73" i="13"/>
  <c r="A74" s="1"/>
  <c r="F73" i="4"/>
  <c r="F73" i="13"/>
  <c r="D27" i="4"/>
  <c r="D57" i="13"/>
  <c r="H27" i="4"/>
  <c r="H57" i="13"/>
  <c r="G74" i="4"/>
  <c r="G86" i="13"/>
  <c r="G74"/>
  <c r="E75" i="4"/>
  <c r="E75" i="13"/>
  <c r="E82"/>
  <c r="C75" i="4"/>
  <c r="C75" i="13"/>
  <c r="C82"/>
  <c r="E37" i="4"/>
  <c r="E64" i="13"/>
  <c r="G37" i="4"/>
  <c r="G64" i="13"/>
  <c r="D69" i="4"/>
  <c r="A70" s="1"/>
  <c r="D69" i="13"/>
  <c r="A70" s="1"/>
  <c r="D70" i="4"/>
  <c r="A71" s="1"/>
  <c r="D70" i="13"/>
  <c r="A71" s="1"/>
  <c r="D51" i="4"/>
  <c r="D37" i="13"/>
  <c r="D71" i="4"/>
  <c r="A72" s="1"/>
  <c r="D71" i="13"/>
  <c r="A72" s="1"/>
  <c r="F71" i="4"/>
  <c r="F71" i="13"/>
  <c r="H71" i="4"/>
  <c r="H71" i="13"/>
  <c r="D72" i="4"/>
  <c r="A73" s="1"/>
  <c r="D72" i="13"/>
  <c r="A73" s="1"/>
  <c r="F72" i="4"/>
  <c r="F72" i="13"/>
  <c r="H72" i="4"/>
  <c r="H72" i="13"/>
  <c r="D68" i="4"/>
  <c r="D41" i="13"/>
  <c r="F68" i="4"/>
  <c r="F41" i="13"/>
  <c r="H68" i="4"/>
  <c r="H41" i="13"/>
  <c r="E73" i="4"/>
  <c r="E73" i="13"/>
  <c r="G73" i="4"/>
  <c r="G73" i="13"/>
  <c r="C73" i="4"/>
  <c r="C73" i="13"/>
  <c r="E27" i="4"/>
  <c r="E57" i="13"/>
  <c r="G27" i="4"/>
  <c r="G57" i="13"/>
  <c r="D74" i="4"/>
  <c r="A75" s="1"/>
  <c r="D86" i="13"/>
  <c r="A87" s="1"/>
  <c r="D74"/>
  <c r="A75" s="1"/>
  <c r="F74" i="4"/>
  <c r="F86" i="13"/>
  <c r="F74"/>
  <c r="H74" i="4"/>
  <c r="H86" i="13"/>
  <c r="H74"/>
  <c r="D75" i="4"/>
  <c r="A76" s="1"/>
  <c r="D82" i="13"/>
  <c r="A83" s="1"/>
  <c r="D75"/>
  <c r="A76" s="1"/>
  <c r="F75" i="4"/>
  <c r="F82" i="13"/>
  <c r="F75"/>
  <c r="H75" i="4"/>
  <c r="H82" i="13"/>
  <c r="H75"/>
  <c r="D52" i="4"/>
  <c r="D53" i="13"/>
  <c r="F52" i="4"/>
  <c r="F53" i="13"/>
  <c r="H52" i="4"/>
  <c r="H53" i="13"/>
  <c r="E29" i="4"/>
  <c r="E62" i="13"/>
  <c r="G29" i="4"/>
  <c r="G62" i="13"/>
  <c r="D64" i="4"/>
  <c r="D39" i="13"/>
  <c r="F64" i="4"/>
  <c r="F39" i="13"/>
  <c r="H64" i="4"/>
  <c r="H39" i="13"/>
  <c r="E9" i="4"/>
  <c r="E27" i="13"/>
  <c r="G9" i="4"/>
  <c r="G27" i="13"/>
  <c r="D6" i="4"/>
  <c r="D6" i="13"/>
  <c r="F6" i="4"/>
  <c r="F6" i="13"/>
  <c r="H6" i="4"/>
  <c r="H6" i="13"/>
  <c r="E55" i="4"/>
  <c r="E23" i="13"/>
  <c r="G55" i="4"/>
  <c r="G23" i="13"/>
  <c r="D28" i="4"/>
  <c r="D67" i="13"/>
  <c r="F28" i="4"/>
  <c r="F67" i="13"/>
  <c r="H28" i="4"/>
  <c r="H67" i="13"/>
  <c r="E67" i="4"/>
  <c r="E48" i="13"/>
  <c r="G67" i="4"/>
  <c r="G48" i="13"/>
  <c r="D21" i="4"/>
  <c r="D13" i="13"/>
  <c r="F21" i="4"/>
  <c r="F13" i="13"/>
  <c r="H21" i="4"/>
  <c r="H13" i="13"/>
  <c r="E20" i="4"/>
  <c r="E31" i="13"/>
  <c r="G20" i="4"/>
  <c r="G31" i="13"/>
  <c r="D76" i="4"/>
  <c r="A77" s="1"/>
  <c r="D83" i="13"/>
  <c r="A84" s="1"/>
  <c r="D76"/>
  <c r="A77" s="1"/>
  <c r="F76" i="4"/>
  <c r="F83" i="13"/>
  <c r="F76"/>
  <c r="H76" i="4"/>
  <c r="H83" i="13"/>
  <c r="H76"/>
  <c r="D32" i="4"/>
  <c r="D34" i="13"/>
  <c r="F32" i="4"/>
  <c r="F34" i="13"/>
  <c r="H32" i="4"/>
  <c r="H34" i="13"/>
  <c r="E38" i="4"/>
  <c r="E50" i="13"/>
  <c r="G38" i="4"/>
  <c r="G50" i="13"/>
  <c r="D26" i="4"/>
  <c r="D66" i="13"/>
  <c r="F26" i="4"/>
  <c r="F66" i="13"/>
  <c r="H26" i="4"/>
  <c r="H66" i="13"/>
  <c r="E43" i="4"/>
  <c r="E59" i="13"/>
  <c r="G43" i="4"/>
  <c r="G59" i="13"/>
  <c r="D23" i="4"/>
  <c r="D32" i="13"/>
  <c r="F23" i="4"/>
  <c r="F32" i="13"/>
  <c r="H23" i="4"/>
  <c r="H32" i="13"/>
  <c r="E13" i="4"/>
  <c r="E42" i="13"/>
  <c r="G13" i="4"/>
  <c r="G42" i="13"/>
  <c r="D46" i="4"/>
  <c r="D36" i="13"/>
  <c r="F46" i="4"/>
  <c r="F36" i="13"/>
  <c r="H46" i="4"/>
  <c r="H36" i="13"/>
  <c r="E47" i="4"/>
  <c r="E60" i="13"/>
  <c r="G47" i="4"/>
  <c r="G60" i="13"/>
  <c r="D53" i="4"/>
  <c r="D65" i="13"/>
  <c r="F53" i="4"/>
  <c r="F65" i="13"/>
  <c r="H53" i="4"/>
  <c r="H65" i="13"/>
  <c r="E16" i="4"/>
  <c r="E43" i="13"/>
  <c r="G16" i="4"/>
  <c r="G43" i="13"/>
  <c r="D17" i="4"/>
  <c r="D29" i="13"/>
  <c r="F17" i="4"/>
  <c r="F29" i="13"/>
  <c r="H17" i="4"/>
  <c r="H29" i="13"/>
  <c r="E77" i="4"/>
  <c r="E77" i="13"/>
  <c r="G77" i="4"/>
  <c r="G77" i="13"/>
  <c r="E63" i="4"/>
  <c r="E68" i="13"/>
  <c r="G63" i="4"/>
  <c r="G68" i="13"/>
  <c r="D62" i="4"/>
  <c r="D55" i="13"/>
  <c r="F62" i="4"/>
  <c r="F55" i="13"/>
  <c r="H62" i="4"/>
  <c r="H55" i="13"/>
  <c r="E61" i="4"/>
  <c r="E38" i="13"/>
  <c r="G61" i="4"/>
  <c r="G38" i="13"/>
  <c r="D10" i="4"/>
  <c r="D8" i="13"/>
  <c r="F10" i="4"/>
  <c r="F8" i="13"/>
  <c r="H10" i="4"/>
  <c r="H8" i="13"/>
  <c r="E12" i="4"/>
  <c r="E28" i="13"/>
  <c r="G12" i="4"/>
  <c r="G28" i="13"/>
  <c r="D22" i="4"/>
  <c r="D14" i="13"/>
  <c r="F22" i="4"/>
  <c r="F14" i="13"/>
  <c r="H22" i="4"/>
  <c r="H14" i="13"/>
  <c r="E66" i="4"/>
  <c r="E40" i="13"/>
  <c r="G66" i="4"/>
  <c r="G40" i="13"/>
  <c r="D30" i="4"/>
  <c r="D16" i="13"/>
  <c r="F30" i="4"/>
  <c r="F16" i="13"/>
  <c r="H30" i="4"/>
  <c r="H16" i="13"/>
  <c r="E19" i="4"/>
  <c r="E30" i="13"/>
  <c r="G19" i="4"/>
  <c r="G30" i="13"/>
  <c r="D45" i="4"/>
  <c r="D21" i="13"/>
  <c r="F45" i="4"/>
  <c r="F21" i="13"/>
  <c r="H45" i="4"/>
  <c r="H21" i="13"/>
  <c r="E15" i="4"/>
  <c r="E11" i="13"/>
  <c r="G15" i="4"/>
  <c r="G11" i="13"/>
  <c r="D7" i="4"/>
  <c r="D26" i="13"/>
  <c r="F7" i="4"/>
  <c r="F26" i="13"/>
  <c r="H7" i="4"/>
  <c r="H26" i="13"/>
  <c r="E49" i="4"/>
  <c r="E46" i="13"/>
  <c r="G49" i="4"/>
  <c r="G46" i="13"/>
  <c r="D25" i="4"/>
  <c r="D33" i="13"/>
  <c r="F25" i="4"/>
  <c r="F33" i="13"/>
  <c r="H25" i="4"/>
  <c r="H33" i="13"/>
  <c r="E24" i="4"/>
  <c r="E15" i="13"/>
  <c r="G24" i="4"/>
  <c r="G15" i="13"/>
  <c r="D48" i="4"/>
  <c r="D51" i="13"/>
  <c r="F48" i="4"/>
  <c r="F51" i="13"/>
  <c r="H48" i="4"/>
  <c r="H51" i="13"/>
  <c r="E18" i="4"/>
  <c r="E12" i="13"/>
  <c r="G18" i="4"/>
  <c r="G12" i="13"/>
  <c r="D8" i="4"/>
  <c r="D7" i="13"/>
  <c r="F8" i="4"/>
  <c r="F7" i="13"/>
  <c r="H8" i="4"/>
  <c r="H7" i="13"/>
  <c r="E5" i="4"/>
  <c r="E5" i="13"/>
  <c r="G5" i="4"/>
  <c r="G5" i="13"/>
  <c r="D35" i="4"/>
  <c r="D18" i="13"/>
  <c r="F35" i="4"/>
  <c r="F18" i="13"/>
  <c r="H35" i="4"/>
  <c r="H18" i="13"/>
  <c r="E42" i="4"/>
  <c r="E58" i="13"/>
  <c r="G42" i="4"/>
  <c r="G58" i="13"/>
  <c r="D39" i="4"/>
  <c r="D44" i="13"/>
  <c r="F39" i="4"/>
  <c r="F44" i="13"/>
  <c r="H39" i="4"/>
  <c r="H44" i="13"/>
  <c r="E33" i="4"/>
  <c r="E63" i="13"/>
  <c r="G33" i="4"/>
  <c r="G63" i="13"/>
  <c r="D14" i="4"/>
  <c r="D10" i="13"/>
  <c r="F14" i="4"/>
  <c r="F10" i="13"/>
  <c r="H14" i="4"/>
  <c r="H10" i="13"/>
  <c r="E36" i="4"/>
  <c r="E35" i="13"/>
  <c r="G36" i="4"/>
  <c r="G35" i="13"/>
  <c r="D54" i="4"/>
  <c r="D22" i="13"/>
  <c r="F54" i="4"/>
  <c r="F22" i="13"/>
  <c r="H54" i="4"/>
  <c r="H22" i="13"/>
  <c r="E60" i="4"/>
  <c r="E25" i="13"/>
  <c r="G60" i="4"/>
  <c r="G25" i="13"/>
  <c r="D34" i="4"/>
  <c r="D17" i="13"/>
  <c r="F34" i="4"/>
  <c r="F17" i="13"/>
  <c r="H34" i="4"/>
  <c r="H17" i="13"/>
  <c r="E44" i="4"/>
  <c r="E45" i="13"/>
  <c r="G44" i="4"/>
  <c r="G45" i="13"/>
  <c r="D57" i="4"/>
  <c r="D24" i="13"/>
  <c r="F57" i="4"/>
  <c r="F24" i="13"/>
  <c r="H57" i="4"/>
  <c r="H24" i="13"/>
  <c r="E11" i="4"/>
  <c r="E9" i="13"/>
  <c r="G11" i="4"/>
  <c r="G9" i="13"/>
  <c r="D41" i="4"/>
  <c r="D20" i="13"/>
  <c r="F41" i="4"/>
  <c r="F20" i="13"/>
  <c r="H41" i="4"/>
  <c r="H20" i="13"/>
  <c r="E50" i="4"/>
  <c r="E52" i="13"/>
  <c r="G50" i="4"/>
  <c r="G52" i="13"/>
  <c r="D31" i="4"/>
  <c r="D49" i="13"/>
  <c r="F31" i="4"/>
  <c r="F49" i="13"/>
  <c r="H31" i="4"/>
  <c r="H49" i="13"/>
  <c r="E56" i="4"/>
  <c r="E47" i="13"/>
  <c r="G56" i="4"/>
  <c r="G47" i="13"/>
  <c r="D59" i="4"/>
  <c r="D61" i="13"/>
  <c r="F59" i="4"/>
  <c r="F61" i="13"/>
  <c r="H59" i="4"/>
  <c r="H61" i="13"/>
  <c r="E40" i="4"/>
  <c r="E19" i="13"/>
  <c r="G40" i="4"/>
  <c r="G19" i="13"/>
  <c r="D58" i="4"/>
  <c r="D54" i="13"/>
  <c r="F58" i="4"/>
  <c r="F54" i="13"/>
  <c r="H58" i="4"/>
  <c r="H54" i="13"/>
  <c r="G65" i="4"/>
  <c r="G56" i="13"/>
  <c r="E65" i="4"/>
  <c r="E56" i="13"/>
  <c r="G51" i="4"/>
  <c r="G37" i="13"/>
  <c r="E51" i="4"/>
  <c r="E37" i="13"/>
  <c r="G70" i="4"/>
  <c r="G70" i="13"/>
  <c r="E70" i="4"/>
  <c r="E70" i="13"/>
  <c r="G69" i="4"/>
  <c r="G69" i="13"/>
  <c r="E69" i="4"/>
  <c r="E69" i="13"/>
  <c r="D37" i="4"/>
  <c r="D64" i="13"/>
  <c r="H37" i="4"/>
  <c r="H64" i="13"/>
  <c r="C70" i="4"/>
  <c r="C70" i="13"/>
  <c r="D65" i="4"/>
  <c r="D56" i="13"/>
  <c r="G71" i="4"/>
  <c r="G71" i="13"/>
  <c r="E72" i="4"/>
  <c r="E72" i="13"/>
  <c r="C72" i="4"/>
  <c r="C72" i="13"/>
  <c r="G68" i="4"/>
  <c r="G41" i="13"/>
  <c r="H73" i="4"/>
  <c r="H73" i="13"/>
  <c r="F27" i="4"/>
  <c r="F57" i="13"/>
  <c r="E74" i="4"/>
  <c r="E86" i="13"/>
  <c r="E74"/>
  <c r="C74" i="4"/>
  <c r="C86" i="13"/>
  <c r="C74"/>
  <c r="G75" i="4"/>
  <c r="G75" i="13"/>
  <c r="G82"/>
  <c r="E52" i="4"/>
  <c r="E53" i="13"/>
  <c r="G52" i="4"/>
  <c r="G53" i="13"/>
  <c r="D29" i="4"/>
  <c r="D62" i="13"/>
  <c r="F29" i="4"/>
  <c r="F62" i="13"/>
  <c r="H29" i="4"/>
  <c r="H62" i="13"/>
  <c r="E64" i="4"/>
  <c r="E39" i="13"/>
  <c r="G64" i="4"/>
  <c r="G39" i="13"/>
  <c r="D9" i="4"/>
  <c r="D27" i="13"/>
  <c r="F9" i="4"/>
  <c r="F27" i="13"/>
  <c r="H9" i="4"/>
  <c r="H27" i="13"/>
  <c r="E6" i="4"/>
  <c r="E6" i="13"/>
  <c r="G6" i="4"/>
  <c r="G6" i="13"/>
  <c r="D55" i="4"/>
  <c r="D23" i="13"/>
  <c r="F55" i="4"/>
  <c r="F23" i="13"/>
  <c r="H55" i="4"/>
  <c r="H23" i="13"/>
  <c r="E28" i="4"/>
  <c r="E67" i="13"/>
  <c r="G28" i="4"/>
  <c r="G67" i="13"/>
  <c r="D67" i="4"/>
  <c r="D48" i="13"/>
  <c r="F67" i="4"/>
  <c r="F48" i="13"/>
  <c r="H67" i="4"/>
  <c r="H48" i="13"/>
  <c r="E21" i="4"/>
  <c r="E13" i="13"/>
  <c r="G21" i="4"/>
  <c r="G13" i="13"/>
  <c r="D20" i="4"/>
  <c r="D31" i="13"/>
  <c r="F20" i="4"/>
  <c r="F31" i="13"/>
  <c r="H20" i="4"/>
  <c r="H31" i="13"/>
  <c r="E76" i="4"/>
  <c r="E83" i="13"/>
  <c r="E76"/>
  <c r="G76" i="4"/>
  <c r="G83" i="13"/>
  <c r="G76"/>
  <c r="C76" i="4"/>
  <c r="C83" i="13"/>
  <c r="C76"/>
  <c r="E32" i="4"/>
  <c r="E34" i="13"/>
  <c r="G32" i="4"/>
  <c r="G34" i="13"/>
  <c r="D38" i="4"/>
  <c r="D50" i="13"/>
  <c r="F38" i="4"/>
  <c r="F50" i="13"/>
  <c r="H38" i="4"/>
  <c r="H50" i="13"/>
  <c r="E26" i="4"/>
  <c r="E66" i="13"/>
  <c r="G26" i="4"/>
  <c r="G66" i="13"/>
  <c r="D43" i="4"/>
  <c r="D59" i="13"/>
  <c r="F43" i="4"/>
  <c r="F59" i="13"/>
  <c r="H43" i="4"/>
  <c r="H59" i="13"/>
  <c r="E23" i="4"/>
  <c r="E32" i="13"/>
  <c r="G23" i="4"/>
  <c r="G32" i="13"/>
  <c r="D13" i="4"/>
  <c r="D42" i="13"/>
  <c r="F13" i="4"/>
  <c r="F42" i="13"/>
  <c r="H13" i="4"/>
  <c r="H42" i="13"/>
  <c r="E46" i="4"/>
  <c r="E36" i="13"/>
  <c r="G46" i="4"/>
  <c r="G36" i="13"/>
  <c r="D47" i="4"/>
  <c r="D60" i="13"/>
  <c r="F47" i="4"/>
  <c r="F60" i="13"/>
  <c r="H47" i="4"/>
  <c r="H60" i="13"/>
  <c r="E53" i="4"/>
  <c r="E65" i="13"/>
  <c r="G53" i="4"/>
  <c r="G65" i="13"/>
  <c r="D16" i="4"/>
  <c r="D43" i="13"/>
  <c r="F16" i="4"/>
  <c r="F43" i="13"/>
  <c r="H16" i="4"/>
  <c r="H43" i="13"/>
  <c r="E17" i="4"/>
  <c r="E29" i="13"/>
  <c r="G17" i="4"/>
  <c r="G29" i="13"/>
  <c r="D77" i="4"/>
  <c r="A78" s="1"/>
  <c r="D77" i="13"/>
  <c r="A78" s="1"/>
  <c r="F77" i="4"/>
  <c r="F77" i="13"/>
  <c r="H77" i="4"/>
  <c r="H77" i="13"/>
  <c r="D63" i="4"/>
  <c r="D68" i="13"/>
  <c r="F63" i="4"/>
  <c r="F68" i="13"/>
  <c r="H63" i="4"/>
  <c r="H68" i="13"/>
  <c r="E62" i="4"/>
  <c r="E55" i="13"/>
  <c r="G62" i="4"/>
  <c r="G55" i="13"/>
  <c r="D61" i="4"/>
  <c r="D38" i="13"/>
  <c r="F61" i="4"/>
  <c r="F38" i="13"/>
  <c r="H61" i="4"/>
  <c r="H38" i="13"/>
  <c r="E10" i="4"/>
  <c r="E8" i="13"/>
  <c r="G10" i="4"/>
  <c r="G8" i="13"/>
  <c r="D12" i="4"/>
  <c r="D28" i="13"/>
  <c r="F12" i="4"/>
  <c r="F28" i="13"/>
  <c r="H12" i="4"/>
  <c r="H28" i="13"/>
  <c r="E22" i="4"/>
  <c r="E14" i="13"/>
  <c r="G22" i="4"/>
  <c r="G14" i="13"/>
  <c r="D66" i="4"/>
  <c r="D40" i="13"/>
  <c r="F66" i="4"/>
  <c r="F40" i="13"/>
  <c r="H66" i="4"/>
  <c r="H40" i="13"/>
  <c r="E30" i="4"/>
  <c r="E16" i="13"/>
  <c r="G30" i="4"/>
  <c r="G16" i="13"/>
  <c r="D19" i="4"/>
  <c r="D30" i="13"/>
  <c r="F19" i="4"/>
  <c r="F30" i="13"/>
  <c r="H19" i="4"/>
  <c r="H30" i="13"/>
  <c r="E45" i="4"/>
  <c r="E21" i="13"/>
  <c r="G45" i="4"/>
  <c r="G21" i="13"/>
  <c r="D15" i="4"/>
  <c r="D11" i="13"/>
  <c r="F15" i="4"/>
  <c r="F11" i="13"/>
  <c r="H15" i="4"/>
  <c r="H11" i="13"/>
  <c r="E7" i="4"/>
  <c r="E26" i="13"/>
  <c r="G7" i="4"/>
  <c r="G26" i="13"/>
  <c r="D49" i="4"/>
  <c r="D46" i="13"/>
  <c r="F49" i="4"/>
  <c r="F46" i="13"/>
  <c r="H49" i="4"/>
  <c r="H46" i="13"/>
  <c r="E25" i="4"/>
  <c r="E33" i="13"/>
  <c r="G25" i="4"/>
  <c r="G33" i="13"/>
  <c r="D24" i="4"/>
  <c r="D15" i="13"/>
  <c r="F24" i="4"/>
  <c r="F15" i="13"/>
  <c r="H24" i="4"/>
  <c r="H15" i="13"/>
  <c r="E48" i="4"/>
  <c r="E51" i="13"/>
  <c r="G48" i="4"/>
  <c r="G51" i="13"/>
  <c r="D18" i="4"/>
  <c r="D12" i="13"/>
  <c r="F18" i="4"/>
  <c r="F12" i="13"/>
  <c r="H18" i="4"/>
  <c r="H12" i="13"/>
  <c r="E8" i="4"/>
  <c r="E7" i="13"/>
  <c r="G8" i="4"/>
  <c r="G7" i="13"/>
  <c r="D5" i="4"/>
  <c r="A6" s="1"/>
  <c r="D5" i="13"/>
  <c r="A6" s="1"/>
  <c r="F5" i="4"/>
  <c r="F5" i="13"/>
  <c r="H5" i="4"/>
  <c r="H5" i="13"/>
  <c r="E35" i="4"/>
  <c r="E18" i="13"/>
  <c r="G35" i="4"/>
  <c r="G18" i="13"/>
  <c r="D42" i="4"/>
  <c r="D58" i="13"/>
  <c r="F42" i="4"/>
  <c r="F58" i="13"/>
  <c r="H42" i="4"/>
  <c r="H58" i="13"/>
  <c r="E39" i="4"/>
  <c r="E44" i="13"/>
  <c r="G39" i="4"/>
  <c r="G44" i="13"/>
  <c r="D33" i="4"/>
  <c r="D63" i="13"/>
  <c r="F33" i="4"/>
  <c r="F63" i="13"/>
  <c r="H33" i="4"/>
  <c r="H63" i="13"/>
  <c r="E14" i="4"/>
  <c r="E10" i="13"/>
  <c r="G14" i="4"/>
  <c r="G10" i="13"/>
  <c r="D36" i="4"/>
  <c r="D35" i="13"/>
  <c r="F36" i="4"/>
  <c r="F35" i="13"/>
  <c r="H36" i="4"/>
  <c r="H35" i="13"/>
  <c r="E54" i="4"/>
  <c r="E22" i="13"/>
  <c r="G54" i="4"/>
  <c r="G22" i="13"/>
  <c r="D60" i="4"/>
  <c r="D25" i="13"/>
  <c r="F60" i="4"/>
  <c r="F25" i="13"/>
  <c r="H60" i="4"/>
  <c r="H25" i="13"/>
  <c r="E34" i="4"/>
  <c r="E17" i="13"/>
  <c r="G34" i="4"/>
  <c r="G17" i="13"/>
  <c r="D44" i="4"/>
  <c r="D45" i="13"/>
  <c r="F44" i="4"/>
  <c r="F45" i="13"/>
  <c r="H44" i="4"/>
  <c r="H45" i="13"/>
  <c r="E57" i="4"/>
  <c r="E24" i="13"/>
  <c r="G57" i="4"/>
  <c r="G24" i="13"/>
  <c r="D11" i="4"/>
  <c r="D9" i="13"/>
  <c r="F11" i="4"/>
  <c r="F9" i="13"/>
  <c r="H11" i="4"/>
  <c r="H9" i="13"/>
  <c r="E41" i="4"/>
  <c r="E20" i="13"/>
  <c r="G41" i="4"/>
  <c r="G20" i="13"/>
  <c r="D50" i="4"/>
  <c r="D52" i="13"/>
  <c r="F50" i="4"/>
  <c r="F52" i="13"/>
  <c r="H50" i="4"/>
  <c r="H52" i="13"/>
  <c r="E31" i="4"/>
  <c r="E49" i="13"/>
  <c r="G31" i="4"/>
  <c r="G49" i="13"/>
  <c r="D56" i="4"/>
  <c r="D47" i="13"/>
  <c r="F56" i="4"/>
  <c r="F47" i="13"/>
  <c r="H56" i="4"/>
  <c r="H47" i="13"/>
  <c r="E59" i="4"/>
  <c r="E61" i="13"/>
  <c r="G59" i="4"/>
  <c r="G61" i="13"/>
  <c r="D40" i="4"/>
  <c r="D19" i="13"/>
  <c r="F40" i="4"/>
  <c r="F19" i="13"/>
  <c r="H40" i="4"/>
  <c r="H19" i="13"/>
  <c r="E58" i="4"/>
  <c r="E54" i="13"/>
  <c r="G58" i="4"/>
  <c r="G54" i="13"/>
  <c r="H65" i="4"/>
  <c r="H56" i="13"/>
  <c r="F65" i="4"/>
  <c r="F56" i="13"/>
  <c r="H51" i="4"/>
  <c r="H37" i="13"/>
  <c r="F51" i="4"/>
  <c r="F37" i="13"/>
  <c r="H70" i="4"/>
  <c r="H70" i="13"/>
  <c r="F70" i="4"/>
  <c r="F70" i="13"/>
  <c r="H69" i="4"/>
  <c r="H69" i="13"/>
  <c r="F69" i="4"/>
  <c r="F69" i="13"/>
  <c r="A7" i="4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H16" i="6"/>
  <c r="A2"/>
  <c r="A3" i="4"/>
  <c r="H21" i="6"/>
  <c r="A7" i="13" l="1"/>
  <c r="A1" i="1"/>
  <c r="H93" i="4"/>
  <c r="F93"/>
  <c r="D93"/>
  <c r="A94" s="1"/>
  <c r="A2"/>
  <c r="A1"/>
  <c r="A2" i="2"/>
  <c r="A1" i="6" s="1"/>
  <c r="A1" i="2"/>
  <c r="C140" i="4"/>
  <c r="H140"/>
  <c r="G140"/>
  <c r="F140"/>
  <c r="E140"/>
  <c r="D140"/>
  <c r="C139"/>
  <c r="H139"/>
  <c r="G139"/>
  <c r="F139"/>
  <c r="E139"/>
  <c r="D139"/>
  <c r="C138"/>
  <c r="H138"/>
  <c r="G138"/>
  <c r="F138"/>
  <c r="E138"/>
  <c r="D138"/>
  <c r="C137"/>
  <c r="H137"/>
  <c r="G137"/>
  <c r="F137"/>
  <c r="E137"/>
  <c r="D137"/>
  <c r="C136"/>
  <c r="H136"/>
  <c r="G136"/>
  <c r="F136"/>
  <c r="E136"/>
  <c r="D136"/>
  <c r="A136" s="1"/>
  <c r="C135"/>
  <c r="H135"/>
  <c r="G135"/>
  <c r="F135"/>
  <c r="E135"/>
  <c r="D135"/>
  <c r="A135" s="1"/>
  <c r="C134"/>
  <c r="H134"/>
  <c r="G134"/>
  <c r="F134"/>
  <c r="E134"/>
  <c r="D134"/>
  <c r="A134" s="1"/>
  <c r="C133"/>
  <c r="H133"/>
  <c r="G133"/>
  <c r="F133"/>
  <c r="E133"/>
  <c r="D133"/>
  <c r="A133" s="1"/>
  <c r="C132"/>
  <c r="H132"/>
  <c r="G132"/>
  <c r="F132"/>
  <c r="E132"/>
  <c r="D132"/>
  <c r="A132" s="1"/>
  <c r="C131"/>
  <c r="H131"/>
  <c r="G131"/>
  <c r="F131"/>
  <c r="E131"/>
  <c r="D131"/>
  <c r="A131" s="1"/>
  <c r="C130"/>
  <c r="H130"/>
  <c r="G130"/>
  <c r="F130"/>
  <c r="E130"/>
  <c r="D130"/>
  <c r="A130" s="1"/>
  <c r="C129"/>
  <c r="H129"/>
  <c r="G129"/>
  <c r="F129"/>
  <c r="E129"/>
  <c r="D129"/>
  <c r="A129" s="1"/>
  <c r="C128"/>
  <c r="H128"/>
  <c r="G128"/>
  <c r="F128"/>
  <c r="E128"/>
  <c r="D128"/>
  <c r="A128" s="1"/>
  <c r="C127"/>
  <c r="H127"/>
  <c r="G127"/>
  <c r="F127"/>
  <c r="E127"/>
  <c r="D127"/>
  <c r="A127" s="1"/>
  <c r="C126"/>
  <c r="H126"/>
  <c r="G126"/>
  <c r="F126"/>
  <c r="E126"/>
  <c r="D126"/>
  <c r="A126" s="1"/>
  <c r="C125"/>
  <c r="H125"/>
  <c r="G125"/>
  <c r="F125"/>
  <c r="E125"/>
  <c r="D125"/>
  <c r="A125" s="1"/>
  <c r="C124"/>
  <c r="H124"/>
  <c r="G124"/>
  <c r="F124"/>
  <c r="E124"/>
  <c r="D124"/>
  <c r="A124" s="1"/>
  <c r="C123"/>
  <c r="H123"/>
  <c r="G123"/>
  <c r="F123"/>
  <c r="E123"/>
  <c r="D123"/>
  <c r="A123" s="1"/>
  <c r="C122"/>
  <c r="H122"/>
  <c r="G122"/>
  <c r="F122"/>
  <c r="E122"/>
  <c r="D122"/>
  <c r="A122" s="1"/>
  <c r="C121"/>
  <c r="H121"/>
  <c r="G121"/>
  <c r="F121"/>
  <c r="E121"/>
  <c r="D121"/>
  <c r="A121" s="1"/>
  <c r="C120"/>
  <c r="H120"/>
  <c r="G120"/>
  <c r="F120"/>
  <c r="E120"/>
  <c r="D120"/>
  <c r="A120" s="1"/>
  <c r="C119"/>
  <c r="H119"/>
  <c r="G119"/>
  <c r="F119"/>
  <c r="E119"/>
  <c r="D119"/>
  <c r="A119" s="1"/>
  <c r="C118"/>
  <c r="H118"/>
  <c r="G118"/>
  <c r="F118"/>
  <c r="E118"/>
  <c r="D118"/>
  <c r="A118" s="1"/>
  <c r="C117"/>
  <c r="H117"/>
  <c r="G117"/>
  <c r="F117"/>
  <c r="E117"/>
  <c r="D117"/>
  <c r="A117" s="1"/>
  <c r="C116"/>
  <c r="H116"/>
  <c r="G116"/>
  <c r="F116"/>
  <c r="E116"/>
  <c r="D116"/>
  <c r="A116" s="1"/>
  <c r="C115"/>
  <c r="H115"/>
  <c r="G115"/>
  <c r="F115"/>
  <c r="E115"/>
  <c r="D115"/>
  <c r="A115" s="1"/>
  <c r="C114"/>
  <c r="H114"/>
  <c r="G114"/>
  <c r="F114"/>
  <c r="E114"/>
  <c r="D114"/>
  <c r="A114" s="1"/>
  <c r="C113"/>
  <c r="H113"/>
  <c r="G113"/>
  <c r="F113"/>
  <c r="E113"/>
  <c r="D113"/>
  <c r="A113" s="1"/>
  <c r="C112"/>
  <c r="H112"/>
  <c r="G112"/>
  <c r="F112"/>
  <c r="E112"/>
  <c r="D112"/>
  <c r="A112" s="1"/>
  <c r="C111"/>
  <c r="H111"/>
  <c r="G111"/>
  <c r="F111"/>
  <c r="E111"/>
  <c r="D111"/>
  <c r="A111" s="1"/>
  <c r="C110"/>
  <c r="H110"/>
  <c r="G110"/>
  <c r="F110"/>
  <c r="E110"/>
  <c r="D110"/>
  <c r="A110" s="1"/>
  <c r="C109"/>
  <c r="H109"/>
  <c r="G109"/>
  <c r="F109"/>
  <c r="E109"/>
  <c r="D109"/>
  <c r="A109" s="1"/>
  <c r="C108"/>
  <c r="H108"/>
  <c r="G108"/>
  <c r="F108"/>
  <c r="E108"/>
  <c r="D108"/>
  <c r="A108" s="1"/>
  <c r="C107"/>
  <c r="H107"/>
  <c r="G107"/>
  <c r="F107"/>
  <c r="E107"/>
  <c r="D107"/>
  <c r="A107" s="1"/>
  <c r="C106"/>
  <c r="H106"/>
  <c r="G106"/>
  <c r="F106"/>
  <c r="E106"/>
  <c r="D106"/>
  <c r="A106" s="1"/>
  <c r="C105"/>
  <c r="H105"/>
  <c r="G105"/>
  <c r="F105"/>
  <c r="E105"/>
  <c r="D105"/>
  <c r="A105" s="1"/>
  <c r="C104"/>
  <c r="H104"/>
  <c r="G104"/>
  <c r="F104"/>
  <c r="E104"/>
  <c r="D104"/>
  <c r="C103"/>
  <c r="H103"/>
  <c r="G103"/>
  <c r="F103"/>
  <c r="E103"/>
  <c r="D103"/>
  <c r="A104" s="1"/>
  <c r="H102"/>
  <c r="G102"/>
  <c r="F102"/>
  <c r="E102"/>
  <c r="D102"/>
  <c r="A103" s="1"/>
  <c r="H101"/>
  <c r="G101"/>
  <c r="F101"/>
  <c r="E101"/>
  <c r="D101"/>
  <c r="A102" s="1"/>
  <c r="H100"/>
  <c r="G100"/>
  <c r="F100"/>
  <c r="E100"/>
  <c r="D100"/>
  <c r="A101" s="1"/>
  <c r="H99"/>
  <c r="G99"/>
  <c r="F99"/>
  <c r="E99"/>
  <c r="D99"/>
  <c r="A100" s="1"/>
  <c r="H98"/>
  <c r="G98"/>
  <c r="F98"/>
  <c r="E98"/>
  <c r="D98"/>
  <c r="A99" s="1"/>
  <c r="H97"/>
  <c r="G97"/>
  <c r="F97"/>
  <c r="E97"/>
  <c r="D97"/>
  <c r="A98" s="1"/>
  <c r="H96"/>
  <c r="G96"/>
  <c r="F96"/>
  <c r="E96"/>
  <c r="D96"/>
  <c r="A97" s="1"/>
  <c r="H92"/>
  <c r="G92"/>
  <c r="F92"/>
  <c r="E92"/>
  <c r="D92"/>
  <c r="A93" s="1"/>
  <c r="H94"/>
  <c r="G94"/>
  <c r="F94"/>
  <c r="E94"/>
  <c r="D94"/>
  <c r="A95" s="1"/>
  <c r="G84"/>
  <c r="E84"/>
  <c r="G89"/>
  <c r="E89"/>
  <c r="G88"/>
  <c r="E88"/>
  <c r="G87"/>
  <c r="E87"/>
  <c r="G91"/>
  <c r="E91"/>
  <c r="G79"/>
  <c r="G90"/>
  <c r="E90"/>
  <c r="G93"/>
  <c r="E93"/>
  <c r="G80"/>
  <c r="E80"/>
  <c r="G81"/>
  <c r="E81"/>
  <c r="E95"/>
  <c r="G78"/>
  <c r="E78"/>
  <c r="G83"/>
  <c r="E83"/>
  <c r="G82"/>
  <c r="E82"/>
  <c r="G86"/>
  <c r="E86"/>
  <c r="D85" l="1"/>
  <c r="A86" s="1"/>
  <c r="F85"/>
  <c r="H85"/>
  <c r="E85"/>
  <c r="G85"/>
  <c r="H84"/>
  <c r="D90"/>
  <c r="A91" s="1"/>
  <c r="F90"/>
  <c r="H90"/>
  <c r="D79"/>
  <c r="A80" s="1"/>
  <c r="F79"/>
  <c r="H79"/>
  <c r="D91"/>
  <c r="A92" s="1"/>
  <c r="F91"/>
  <c r="H91"/>
  <c r="D87"/>
  <c r="A88" s="1"/>
  <c r="F87"/>
  <c r="H87"/>
  <c r="D88"/>
  <c r="A89" s="1"/>
  <c r="F88"/>
  <c r="H88"/>
  <c r="D89"/>
  <c r="A90" s="1"/>
  <c r="F89"/>
  <c r="H89"/>
  <c r="D84"/>
  <c r="A85" s="1"/>
  <c r="F84"/>
  <c r="E79"/>
  <c r="G95"/>
  <c r="D86"/>
  <c r="A87" s="1"/>
  <c r="F86"/>
  <c r="H86"/>
  <c r="D82"/>
  <c r="A83" s="1"/>
  <c r="F82"/>
  <c r="H82"/>
  <c r="D83"/>
  <c r="A84" s="1"/>
  <c r="F83"/>
  <c r="H83"/>
  <c r="D78"/>
  <c r="A79" s="1"/>
  <c r="F78"/>
  <c r="H78"/>
  <c r="D95"/>
  <c r="A96" s="1"/>
  <c r="F95"/>
  <c r="H95"/>
  <c r="D81"/>
  <c r="A82" s="1"/>
  <c r="F81"/>
  <c r="H81"/>
  <c r="D80"/>
  <c r="A81" s="1"/>
  <c r="F80"/>
  <c r="H80"/>
  <c r="L5" i="2"/>
  <c r="H52" i="6"/>
  <c r="H51"/>
  <c r="H50"/>
  <c r="H49"/>
  <c r="H48"/>
  <c r="H47"/>
  <c r="H46"/>
  <c r="H45"/>
  <c r="H44"/>
  <c r="H43"/>
  <c r="H42"/>
  <c r="H41"/>
  <c r="H40"/>
  <c r="H39"/>
  <c r="H38"/>
  <c r="H37"/>
  <c r="H36"/>
  <c r="H35"/>
  <c r="H34"/>
  <c r="H33"/>
  <c r="H32"/>
  <c r="H31"/>
  <c r="H30"/>
  <c r="H29"/>
  <c r="H9"/>
  <c r="H28"/>
  <c r="H27"/>
  <c r="H26"/>
  <c r="H25"/>
  <c r="H18"/>
  <c r="H22"/>
  <c r="H10"/>
  <c r="H11"/>
  <c r="H23"/>
  <c r="H24"/>
  <c r="H20"/>
  <c r="H19"/>
  <c r="H6"/>
  <c r="H7"/>
  <c r="H4"/>
  <c r="H13"/>
  <c r="H5"/>
  <c r="H15"/>
  <c r="H12"/>
  <c r="H8"/>
  <c r="H14"/>
  <c r="H17"/>
  <c r="A6" i="2" l="1"/>
  <c r="A152" i="1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40" i="2"/>
  <c r="A138"/>
  <c r="A136"/>
  <c r="A134"/>
  <c r="A132"/>
  <c r="A130"/>
  <c r="A128"/>
  <c r="A126"/>
  <c r="A124"/>
  <c r="A122"/>
  <c r="A120"/>
  <c r="A118"/>
  <c r="A116"/>
  <c r="A114"/>
  <c r="A112"/>
  <c r="A110"/>
  <c r="A108"/>
  <c r="A106"/>
  <c r="A104"/>
  <c r="S41" i="1"/>
  <c r="S8"/>
  <c r="S5"/>
  <c r="S7"/>
  <c r="S4"/>
  <c r="S3"/>
  <c r="S9"/>
  <c r="S10"/>
  <c r="S11"/>
  <c r="H41" s="1"/>
  <c r="S12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H61" s="1"/>
  <c r="G21" i="2" s="1"/>
  <c r="S62" i="1"/>
  <c r="H62" s="1"/>
  <c r="G26" i="2" s="1"/>
  <c r="S63" i="1"/>
  <c r="H63" s="1"/>
  <c r="G27" i="2" s="1"/>
  <c r="S64" i="1"/>
  <c r="H64" s="1"/>
  <c r="G29" i="2" s="1"/>
  <c r="S65" i="1"/>
  <c r="S66"/>
  <c r="S67"/>
  <c r="S68"/>
  <c r="S69"/>
  <c r="S70"/>
  <c r="S71"/>
  <c r="S72"/>
  <c r="S73"/>
  <c r="S74"/>
  <c r="S75"/>
  <c r="S76"/>
  <c r="S77"/>
  <c r="S78"/>
  <c r="S79"/>
  <c r="S80"/>
  <c r="S81"/>
  <c r="S82"/>
  <c r="H82" s="1"/>
  <c r="G65" i="2" s="1"/>
  <c r="S83" i="1"/>
  <c r="S84"/>
  <c r="S85"/>
  <c r="S86"/>
  <c r="S87"/>
  <c r="S88"/>
  <c r="S89"/>
  <c r="S90"/>
  <c r="H90" s="1"/>
  <c r="S91"/>
  <c r="S92"/>
  <c r="H92" s="1"/>
  <c r="S93"/>
  <c r="H93" s="1"/>
  <c r="S94"/>
  <c r="H94" s="1"/>
  <c r="S95"/>
  <c r="H95" s="1"/>
  <c r="S96"/>
  <c r="H96" s="1"/>
  <c r="S97"/>
  <c r="H97" s="1"/>
  <c r="S98"/>
  <c r="H98" s="1"/>
  <c r="S99"/>
  <c r="H99" s="1"/>
  <c r="S100"/>
  <c r="H100" s="1"/>
  <c r="S101"/>
  <c r="H101" s="1"/>
  <c r="S102"/>
  <c r="H102" s="1"/>
  <c r="S103"/>
  <c r="H103" s="1"/>
  <c r="S104"/>
  <c r="H104" s="1"/>
  <c r="S105"/>
  <c r="H105" s="1"/>
  <c r="S106"/>
  <c r="H106" s="1"/>
  <c r="S107"/>
  <c r="H107" s="1"/>
  <c r="S108"/>
  <c r="H108" s="1"/>
  <c r="S109"/>
  <c r="H109" s="1"/>
  <c r="S110"/>
  <c r="H110" s="1"/>
  <c r="S111"/>
  <c r="H111" s="1"/>
  <c r="S112"/>
  <c r="H112" s="1"/>
  <c r="S113"/>
  <c r="H113" s="1"/>
  <c r="S114"/>
  <c r="H114" s="1"/>
  <c r="S115"/>
  <c r="H115" s="1"/>
  <c r="S116"/>
  <c r="H116" s="1"/>
  <c r="S117"/>
  <c r="H117" s="1"/>
  <c r="S118"/>
  <c r="H118" s="1"/>
  <c r="S119"/>
  <c r="H119" s="1"/>
  <c r="S120"/>
  <c r="H120" s="1"/>
  <c r="S121"/>
  <c r="H121" s="1"/>
  <c r="S122"/>
  <c r="H122" s="1"/>
  <c r="S123"/>
  <c r="H123" s="1"/>
  <c r="S124"/>
  <c r="H124" s="1"/>
  <c r="S125"/>
  <c r="H125" s="1"/>
  <c r="S126"/>
  <c r="H126" s="1"/>
  <c r="S127"/>
  <c r="H127" s="1"/>
  <c r="S128"/>
  <c r="H128" s="1"/>
  <c r="S129"/>
  <c r="H129" s="1"/>
  <c r="S130"/>
  <c r="H130" s="1"/>
  <c r="S131"/>
  <c r="H131" s="1"/>
  <c r="S132"/>
  <c r="H132" s="1"/>
  <c r="S133"/>
  <c r="H133" s="1"/>
  <c r="S134"/>
  <c r="H134" s="1"/>
  <c r="S135"/>
  <c r="H135" s="1"/>
  <c r="S136"/>
  <c r="H136" s="1"/>
  <c r="S137"/>
  <c r="H137" s="1"/>
  <c r="S138"/>
  <c r="H138" s="1"/>
  <c r="S139"/>
  <c r="H139" s="1"/>
  <c r="S140"/>
  <c r="H140" s="1"/>
  <c r="S141"/>
  <c r="H141" s="1"/>
  <c r="S142"/>
  <c r="H142" s="1"/>
  <c r="S143"/>
  <c r="H143" s="1"/>
  <c r="S144"/>
  <c r="H144" s="1"/>
  <c r="S145"/>
  <c r="H145" s="1"/>
  <c r="S146"/>
  <c r="H146" s="1"/>
  <c r="S147"/>
  <c r="H147" s="1"/>
  <c r="S148"/>
  <c r="H148" s="1"/>
  <c r="S149"/>
  <c r="H149" s="1"/>
  <c r="S150"/>
  <c r="H150" s="1"/>
  <c r="S151"/>
  <c r="H151" s="1"/>
  <c r="S152"/>
  <c r="H152" s="1"/>
  <c r="S6"/>
  <c r="C5" i="4" l="1"/>
  <c r="C5" i="13"/>
  <c r="C18" i="4"/>
  <c r="C12" i="13"/>
  <c r="C58" i="4"/>
  <c r="C54" i="13"/>
  <c r="C35" i="4"/>
  <c r="C18" i="13"/>
  <c r="C8" i="4"/>
  <c r="C7" i="13"/>
  <c r="H7" i="1"/>
  <c r="G8" i="2" s="1"/>
  <c r="H6" i="1"/>
  <c r="G48" i="2" s="1"/>
  <c r="H31" i="1"/>
  <c r="G17" i="2" s="1"/>
  <c r="H40" i="1"/>
  <c r="G10" i="2" s="1"/>
  <c r="H29" i="1"/>
  <c r="G24" i="2" s="1"/>
  <c r="H22" i="1"/>
  <c r="G13" i="2" s="1"/>
  <c r="H27" i="1"/>
  <c r="G22" i="2" s="1"/>
  <c r="H44" i="1"/>
  <c r="C102" i="4"/>
  <c r="C101"/>
  <c r="H34" i="1"/>
  <c r="G41" i="2" s="1"/>
  <c r="H8" i="1"/>
  <c r="H12"/>
  <c r="G25" i="2" s="1"/>
  <c r="H26" i="1"/>
  <c r="G35" i="2" s="1"/>
  <c r="H21" i="1"/>
  <c r="G14" i="2" s="1"/>
  <c r="H20" i="1"/>
  <c r="G46" i="2" s="1"/>
  <c r="H28" i="1"/>
  <c r="G23" i="2" s="1"/>
  <c r="H4" i="1"/>
  <c r="H38"/>
  <c r="G7" i="2" s="1"/>
  <c r="H91" i="1"/>
  <c r="H89"/>
  <c r="H88"/>
  <c r="H87"/>
  <c r="H86"/>
  <c r="H85"/>
  <c r="H84"/>
  <c r="H83"/>
  <c r="H81"/>
  <c r="G64" i="2" s="1"/>
  <c r="H80" i="1"/>
  <c r="G62" i="2" s="1"/>
  <c r="H78" i="1"/>
  <c r="G56" i="2" s="1"/>
  <c r="H79" i="1"/>
  <c r="G60" i="2" s="1"/>
  <c r="H77" i="1"/>
  <c r="G55" i="2" s="1"/>
  <c r="H30" i="1"/>
  <c r="G61" i="2" s="1"/>
  <c r="H60" i="1"/>
  <c r="G20" i="2" s="1"/>
  <c r="H14" i="1"/>
  <c r="H47"/>
  <c r="G63" i="2" s="1"/>
  <c r="H16" i="1"/>
  <c r="G44" i="2" s="1"/>
  <c r="H9" i="1"/>
  <c r="H59"/>
  <c r="G19" i="2" s="1"/>
  <c r="H10" i="1"/>
  <c r="G11" i="2" s="1"/>
  <c r="H45" i="1"/>
  <c r="G58" i="2" s="1"/>
  <c r="H35" i="1"/>
  <c r="G38" i="2" s="1"/>
  <c r="H57" i="1"/>
  <c r="G15" i="2" s="1"/>
  <c r="H46" i="1"/>
  <c r="H53"/>
  <c r="H54"/>
  <c r="G59" i="2" s="1"/>
  <c r="H37" i="1"/>
  <c r="H51"/>
  <c r="G5" i="2" s="1"/>
  <c r="H55" i="1"/>
  <c r="G37" i="2" s="1"/>
  <c r="H39" i="1"/>
  <c r="G9" i="2" s="1"/>
  <c r="H43" i="1"/>
  <c r="H24"/>
  <c r="G36" i="2" s="1"/>
  <c r="H50" i="1"/>
  <c r="H15"/>
  <c r="G40" i="2" s="1"/>
  <c r="H48" i="1"/>
  <c r="G68" i="2" s="1"/>
  <c r="H42" i="1"/>
  <c r="G6" i="2" s="1"/>
  <c r="H56" i="1"/>
  <c r="H36"/>
  <c r="G57" i="2" s="1"/>
  <c r="H17" i="1"/>
  <c r="G66" i="2" s="1"/>
  <c r="H58" i="1"/>
  <c r="G18" i="2" s="1"/>
  <c r="H52" i="1"/>
  <c r="G16" i="2" s="1"/>
  <c r="H65" i="1"/>
  <c r="G30" i="2" s="1"/>
  <c r="H69" i="1"/>
  <c r="G39" i="2" s="1"/>
  <c r="H67" i="1"/>
  <c r="H76"/>
  <c r="G54" i="2" s="1"/>
  <c r="H66" i="1"/>
  <c r="G31" i="2" s="1"/>
  <c r="H68" i="1"/>
  <c r="G33" i="2" s="1"/>
  <c r="H74" i="1"/>
  <c r="G52" i="2" s="1"/>
  <c r="H75" i="1"/>
  <c r="G53" i="2" s="1"/>
  <c r="H72" i="1"/>
  <c r="H23"/>
  <c r="H13"/>
  <c r="H18"/>
  <c r="G67" i="2" s="1"/>
  <c r="H33" i="1"/>
  <c r="G28" i="2" s="1"/>
  <c r="H73" i="1"/>
  <c r="G51" i="2" s="1"/>
  <c r="H70" i="1"/>
  <c r="G45" i="2" s="1"/>
  <c r="H71" i="1"/>
  <c r="G47" i="2" s="1"/>
  <c r="H5" i="1"/>
  <c r="H49"/>
  <c r="H11"/>
  <c r="H3"/>
  <c r="G43" i="2" s="1"/>
  <c r="H25" i="1"/>
  <c r="H19"/>
  <c r="G12" i="2" s="1"/>
  <c r="H32" i="1"/>
  <c r="C86" i="4"/>
  <c r="A140"/>
  <c r="A139"/>
  <c r="A138"/>
  <c r="A137"/>
  <c r="A101" i="2"/>
  <c r="A102" s="1"/>
  <c r="A103" s="1"/>
  <c r="A105"/>
  <c r="A107"/>
  <c r="A109"/>
  <c r="A111"/>
  <c r="A113"/>
  <c r="A115"/>
  <c r="A117"/>
  <c r="A119"/>
  <c r="A121"/>
  <c r="A123"/>
  <c r="A125"/>
  <c r="A127"/>
  <c r="A129"/>
  <c r="A131"/>
  <c r="A133"/>
  <c r="A135"/>
  <c r="A137"/>
  <c r="A139"/>
  <c r="A141"/>
  <c r="A7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C6" i="4" l="1"/>
  <c r="C6" i="13"/>
  <c r="C37" i="4"/>
  <c r="C64" i="13"/>
  <c r="C60" i="4"/>
  <c r="C25" i="13"/>
  <c r="C44" i="4"/>
  <c r="C45" i="13"/>
  <c r="C9" i="4"/>
  <c r="C27" i="13"/>
  <c r="C11" i="4"/>
  <c r="C9" i="13"/>
  <c r="C14" i="4"/>
  <c r="C10" i="13"/>
  <c r="C41" i="4"/>
  <c r="C20" i="13"/>
  <c r="C36" i="4"/>
  <c r="C35" i="13"/>
  <c r="C45" i="4"/>
  <c r="C21" i="13"/>
  <c r="C64" i="4"/>
  <c r="C39" i="13"/>
  <c r="C66" i="4"/>
  <c r="C40" i="13"/>
  <c r="C7" i="4"/>
  <c r="C26" i="13"/>
  <c r="C49" i="4"/>
  <c r="C46" i="13"/>
  <c r="C12" i="4"/>
  <c r="C28" i="13"/>
  <c r="C24" i="4"/>
  <c r="C15" i="13"/>
  <c r="C29" i="4"/>
  <c r="C62" i="13"/>
  <c r="C23" i="4"/>
  <c r="C32" i="13"/>
  <c r="C56" i="4"/>
  <c r="C47" i="13"/>
  <c r="C59" i="4"/>
  <c r="C61" i="13"/>
  <c r="C63" i="4"/>
  <c r="C68" i="13"/>
  <c r="C26" i="4"/>
  <c r="C66" i="13"/>
  <c r="C28" i="4"/>
  <c r="C67" i="13"/>
  <c r="C27" i="4"/>
  <c r="C57" i="13"/>
  <c r="C53" i="4"/>
  <c r="C65" i="13"/>
  <c r="C38" i="4"/>
  <c r="C50" i="13"/>
  <c r="C43" i="4"/>
  <c r="C59" i="13"/>
  <c r="C13" i="4"/>
  <c r="C42" i="13"/>
  <c r="C65" i="4"/>
  <c r="C56" i="13"/>
  <c r="C54" i="4"/>
  <c r="C22" i="13"/>
  <c r="C47" i="4"/>
  <c r="C60" i="13"/>
  <c r="C57" i="4"/>
  <c r="C24" i="13"/>
  <c r="C39" i="4"/>
  <c r="C44" i="13"/>
  <c r="C42" i="4"/>
  <c r="C58" i="13"/>
  <c r="C25" i="4"/>
  <c r="C33" i="13"/>
  <c r="C17" i="4"/>
  <c r="C29" i="13"/>
  <c r="C10" i="4"/>
  <c r="C8" i="13"/>
  <c r="C52" i="4"/>
  <c r="C53" i="13"/>
  <c r="C20" i="4"/>
  <c r="C31" i="13"/>
  <c r="C62" i="4"/>
  <c r="C55" i="13"/>
  <c r="C19" i="4"/>
  <c r="C30" i="13"/>
  <c r="C15" i="4"/>
  <c r="C11" i="13"/>
  <c r="C16" i="4"/>
  <c r="C43" i="13"/>
  <c r="C68" i="4"/>
  <c r="C41" i="13"/>
  <c r="C22" i="4"/>
  <c r="C14" i="13"/>
  <c r="C48" i="4"/>
  <c r="C51" i="13"/>
  <c r="C50" i="4"/>
  <c r="C52" i="13"/>
  <c r="C31" i="4"/>
  <c r="C49" i="13"/>
  <c r="C40" i="4"/>
  <c r="C19" i="13"/>
  <c r="C55" i="4"/>
  <c r="C23" i="13"/>
  <c r="C32" i="4"/>
  <c r="C34" i="13"/>
  <c r="C67" i="4"/>
  <c r="C48" i="13"/>
  <c r="C61" i="4"/>
  <c r="C38" i="13"/>
  <c r="C51" i="4"/>
  <c r="C37" i="13"/>
  <c r="G42" i="2"/>
  <c r="C78" i="4"/>
  <c r="G34" i="2"/>
  <c r="G49"/>
  <c r="C90" i="4"/>
  <c r="G50" i="2"/>
  <c r="G32"/>
  <c r="C84" i="4"/>
  <c r="C79"/>
  <c r="C89"/>
  <c r="C100"/>
  <c r="C94"/>
  <c r="C96"/>
  <c r="C99"/>
  <c r="C98"/>
  <c r="C88"/>
  <c r="C95"/>
  <c r="C80"/>
  <c r="C97"/>
  <c r="C91"/>
  <c r="C87"/>
  <c r="C81"/>
  <c r="C92"/>
  <c r="C77"/>
  <c r="C82"/>
  <c r="C83"/>
  <c r="C93"/>
  <c r="C85"/>
  <c r="J7" i="2"/>
  <c r="J6"/>
  <c r="J12"/>
  <c r="J11"/>
  <c r="J9"/>
  <c r="J10"/>
  <c r="J5"/>
  <c r="J8"/>
  <c r="A3" i="1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/>
  <c r="A84"/>
  <c r="A85"/>
  <c r="A86"/>
  <c r="A87"/>
  <c r="A88"/>
  <c r="A89"/>
  <c r="A90"/>
  <c r="A91"/>
  <c r="A92"/>
  <c r="A93"/>
  <c r="A94"/>
  <c r="A95"/>
  <c r="A96"/>
  <c r="A97"/>
  <c r="A98"/>
  <c r="A99"/>
  <c r="A100"/>
  <c r="A101"/>
  <c r="A8" i="13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C33" i="4" l="1"/>
  <c r="C63" i="13"/>
  <c r="C30" i="4"/>
  <c r="C16" i="13"/>
  <c r="C46" i="4"/>
  <c r="C36" i="13"/>
  <c r="C34" i="4"/>
  <c r="C17" i="13"/>
  <c r="C21" i="4"/>
  <c r="C13" i="13"/>
</calcChain>
</file>

<file path=xl/sharedStrings.xml><?xml version="1.0" encoding="utf-8"?>
<sst xmlns="http://schemas.openxmlformats.org/spreadsheetml/2006/main" count="512" uniqueCount="311">
  <si>
    <t>Jméno</t>
  </si>
  <si>
    <t>Narození</t>
  </si>
  <si>
    <t>Pohlaví</t>
  </si>
  <si>
    <t>Kategorie</t>
  </si>
  <si>
    <t>Oddíl / Bydliště</t>
  </si>
  <si>
    <t>Adresa (e-mail)</t>
  </si>
  <si>
    <t>Příjmení</t>
  </si>
  <si>
    <t>Startovní číslo</t>
  </si>
  <si>
    <t>Čas</t>
  </si>
  <si>
    <t>Celkové pořadí</t>
  </si>
  <si>
    <t>Pořadí v kategorii</t>
  </si>
  <si>
    <t>Rok nastavit v buňce O2</t>
  </si>
  <si>
    <t>,</t>
  </si>
  <si>
    <t>seřadit podle kategorie a pak podle času</t>
  </si>
  <si>
    <t>číslo</t>
  </si>
  <si>
    <t>čas</t>
  </si>
  <si>
    <t>5. km</t>
  </si>
  <si>
    <t>10. km</t>
  </si>
  <si>
    <t>A:</t>
  </si>
  <si>
    <t>B:</t>
  </si>
  <si>
    <t>C:</t>
  </si>
  <si>
    <t>D:</t>
  </si>
  <si>
    <t>E:</t>
  </si>
  <si>
    <t>F:</t>
  </si>
  <si>
    <t>G:</t>
  </si>
  <si>
    <t>H:</t>
  </si>
  <si>
    <t>Počet přihlášených v jednotlivých kategoriích</t>
  </si>
  <si>
    <t>Celkem startujících</t>
  </si>
  <si>
    <r>
      <t xml:space="preserve">
Poté, co jsou dopsány časy VŠECH běžců, stisknout tlačítko </t>
    </r>
    <r>
      <rPr>
        <b/>
        <i/>
        <sz val="10"/>
        <color rgb="FF0000FF"/>
        <rFont val="Arial"/>
        <family val="2"/>
        <charset val="238"/>
      </rPr>
      <t xml:space="preserve">1.řazení </t>
    </r>
    <r>
      <rPr>
        <b/>
        <i/>
        <sz val="10"/>
        <color rgb="FFFF0000"/>
        <rFont val="Arial"/>
        <family val="2"/>
        <charset val="238"/>
      </rPr>
      <t xml:space="preserve">
</t>
    </r>
    <r>
      <rPr>
        <sz val="10"/>
        <rFont val="Arial"/>
        <family val="2"/>
        <charset val="238"/>
      </rPr>
      <t xml:space="preserve">Ve sloupci B (Pořadí v kategorii) vytvořit posloupnou číselnou řadu pro každou kategorii a poté stisknout tlačítko </t>
    </r>
    <r>
      <rPr>
        <b/>
        <i/>
        <sz val="10"/>
        <color rgb="FF0000FF"/>
        <rFont val="Arial"/>
        <family val="2"/>
        <charset val="238"/>
      </rPr>
      <t>2.řazení</t>
    </r>
    <r>
      <rPr>
        <b/>
        <i/>
        <sz val="10"/>
        <color rgb="FF00B050"/>
        <rFont val="Arial"/>
        <family val="2"/>
        <charset val="238"/>
      </rPr>
      <t xml:space="preserve">
                      </t>
    </r>
    <r>
      <rPr>
        <b/>
        <sz val="20"/>
        <color rgb="FFFF0000"/>
        <rFont val="Arial"/>
        <family val="2"/>
        <charset val="238"/>
      </rPr>
      <t>!!! POZOR!!!</t>
    </r>
    <r>
      <rPr>
        <sz val="10"/>
        <rFont val="Arial"/>
        <family val="2"/>
        <charset val="238"/>
      </rPr>
      <t xml:space="preserve">
               </t>
    </r>
    <r>
      <rPr>
        <sz val="12"/>
        <color rgb="FFFF0000"/>
        <rFont val="Arial"/>
        <family val="2"/>
        <charset val="238"/>
      </rPr>
      <t>Použití tlačítek je nevratný krok!</t>
    </r>
  </si>
  <si>
    <t>22. km</t>
  </si>
  <si>
    <t>34
12
31</t>
  </si>
  <si>
    <t>10
57</t>
  </si>
  <si>
    <t>26
44</t>
  </si>
  <si>
    <t>62
73</t>
  </si>
  <si>
    <t>34
12</t>
  </si>
  <si>
    <t>21
10
57</t>
  </si>
  <si>
    <t>Jaroslava</t>
  </si>
  <si>
    <t>Kohoutková</t>
  </si>
  <si>
    <t>Brno</t>
  </si>
  <si>
    <t>W&amp;SSC Brno</t>
  </si>
  <si>
    <t>Breburdová</t>
  </si>
  <si>
    <t>Hana</t>
  </si>
  <si>
    <t>Křižovičová</t>
  </si>
  <si>
    <t>Navrátil</t>
  </si>
  <si>
    <t>Miroslav</t>
  </si>
  <si>
    <t>Konečný</t>
  </si>
  <si>
    <t>Jaroslav</t>
  </si>
  <si>
    <t>Mareš</t>
  </si>
  <si>
    <t>Bohumil</t>
  </si>
  <si>
    <t>Žák</t>
  </si>
  <si>
    <t>Jiří</t>
  </si>
  <si>
    <t>Tesařová</t>
  </si>
  <si>
    <t>Marie</t>
  </si>
  <si>
    <t>Veškrna</t>
  </si>
  <si>
    <t>Ivan</t>
  </si>
  <si>
    <t>Koutský</t>
  </si>
  <si>
    <t>Tomáš</t>
  </si>
  <si>
    <t>Holý</t>
  </si>
  <si>
    <t>Josef</t>
  </si>
  <si>
    <t>Krátký</t>
  </si>
  <si>
    <t>Krátká</t>
  </si>
  <si>
    <t>Anna</t>
  </si>
  <si>
    <t>Kratochvíl</t>
  </si>
  <si>
    <t>Petrů</t>
  </si>
  <si>
    <t>Roman</t>
  </si>
  <si>
    <t>Kupka</t>
  </si>
  <si>
    <t>Pavel</t>
  </si>
  <si>
    <t>Libor</t>
  </si>
  <si>
    <t>Johaníková</t>
  </si>
  <si>
    <t>Lucie</t>
  </si>
  <si>
    <t>Staňková</t>
  </si>
  <si>
    <t>Kateřina</t>
  </si>
  <si>
    <t>Mirvaldová</t>
  </si>
  <si>
    <t>Klára</t>
  </si>
  <si>
    <t>Ožana</t>
  </si>
  <si>
    <t>Václav</t>
  </si>
  <si>
    <t>Kašová</t>
  </si>
  <si>
    <t>Hrubý</t>
  </si>
  <si>
    <t>Milan</t>
  </si>
  <si>
    <t>Koudelka</t>
  </si>
  <si>
    <t>Lukáš</t>
  </si>
  <si>
    <t>Komárková</t>
  </si>
  <si>
    <t>Zdeňka</t>
  </si>
  <si>
    <t>Zouhar</t>
  </si>
  <si>
    <t>Halouzka</t>
  </si>
  <si>
    <t>Karel</t>
  </si>
  <si>
    <t>Šorf</t>
  </si>
  <si>
    <t>Ivo</t>
  </si>
  <si>
    <t>Glier</t>
  </si>
  <si>
    <t>Michal</t>
  </si>
  <si>
    <t>Ševčíková</t>
  </si>
  <si>
    <t>Kocur</t>
  </si>
  <si>
    <t>Ulrich</t>
  </si>
  <si>
    <t>Zdeněk</t>
  </si>
  <si>
    <t>Štýbnar</t>
  </si>
  <si>
    <t>Zbyněk</t>
  </si>
  <si>
    <t>Martin</t>
  </si>
  <si>
    <t>Petr</t>
  </si>
  <si>
    <t>Kohoutek</t>
  </si>
  <si>
    <t>Jaromír</t>
  </si>
  <si>
    <t>Hýbl</t>
  </si>
  <si>
    <t>Kropáček</t>
  </si>
  <si>
    <t>Janková</t>
  </si>
  <si>
    <t>Magda</t>
  </si>
  <si>
    <t>Tučný</t>
  </si>
  <si>
    <t>Jan</t>
  </si>
  <si>
    <t>Anderlová</t>
  </si>
  <si>
    <t>Dorota</t>
  </si>
  <si>
    <t>Maratón klub Kladno</t>
  </si>
  <si>
    <t>Technocrati Tišnov</t>
  </si>
  <si>
    <t>zakisova-skolabehu</t>
  </si>
  <si>
    <t>Křižanov</t>
  </si>
  <si>
    <t>Ledová stěna Vír</t>
  </si>
  <si>
    <t>Moravská Slávia Brno</t>
  </si>
  <si>
    <t>SDH Hluboké</t>
  </si>
  <si>
    <t>Kuřim</t>
  </si>
  <si>
    <t>AC Moravská Slávia Brno</t>
  </si>
  <si>
    <t>Barnex sport Brno</t>
  </si>
  <si>
    <t>Blansko</t>
  </si>
  <si>
    <t>Brno-Líšeň</t>
  </si>
  <si>
    <t>Javorníky</t>
  </si>
  <si>
    <t>TJ Sokol Luleč</t>
  </si>
  <si>
    <t>VHS Brno</t>
  </si>
  <si>
    <t>VELUX Vyškov</t>
  </si>
  <si>
    <t>Běžec Vysočiny Jihlava</t>
  </si>
  <si>
    <t>Hrušovany u Brna</t>
  </si>
  <si>
    <t>MK Pardubice</t>
  </si>
  <si>
    <t>Drnovice</t>
  </si>
  <si>
    <t>Lukovany</t>
  </si>
  <si>
    <t>Martincová</t>
  </si>
  <si>
    <t>Ivana</t>
  </si>
  <si>
    <t>Essens Popůvky</t>
  </si>
  <si>
    <t>RUNGO pro ženy Nové Město na Moravě</t>
  </si>
  <si>
    <t>Hvězda SKP Pardubice</t>
  </si>
  <si>
    <t>TJ Nové Město na Moravě</t>
  </si>
  <si>
    <t>SDH Bolešín</t>
  </si>
  <si>
    <t>ABND racing team Bystřice nad Pernštejnem</t>
  </si>
  <si>
    <t>Triatlon Křepice</t>
  </si>
  <si>
    <t>Botanka Running Modřice</t>
  </si>
  <si>
    <t>2x nocleh 28.5.2016</t>
  </si>
  <si>
    <t>doprava z Nedvědice</t>
  </si>
  <si>
    <t>Jalůvka</t>
  </si>
  <si>
    <t>Kuneš</t>
  </si>
  <si>
    <t>David</t>
  </si>
  <si>
    <t>dkunes@post.cz</t>
  </si>
  <si>
    <t>Tišnov</t>
  </si>
  <si>
    <t>Vincent</t>
  </si>
  <si>
    <t>Morávková</t>
  </si>
  <si>
    <t>Markéta</t>
  </si>
  <si>
    <t>Rozdrojovice</t>
  </si>
  <si>
    <t>Morávek</t>
  </si>
  <si>
    <t>Slavíčková</t>
  </si>
  <si>
    <t>Magdaléna</t>
  </si>
  <si>
    <t>Vranov u Brna</t>
  </si>
  <si>
    <t>Alman</t>
  </si>
  <si>
    <t>Dušan</t>
  </si>
  <si>
    <t>BKB fanklup Babice</t>
  </si>
  <si>
    <t>Hančl</t>
  </si>
  <si>
    <t>Jílek</t>
  </si>
  <si>
    <t>TAJFUN  Litomyšl</t>
  </si>
  <si>
    <t>Klineš</t>
  </si>
  <si>
    <t>Jaskulka</t>
  </si>
  <si>
    <t>Němec</t>
  </si>
  <si>
    <t>Vladimír</t>
  </si>
  <si>
    <t>Novosedlík</t>
  </si>
  <si>
    <t>Lubomír</t>
  </si>
  <si>
    <t>ŠK pre Radosť Nitra</t>
  </si>
  <si>
    <t>Pokorný</t>
  </si>
  <si>
    <t>Svoboda</t>
  </si>
  <si>
    <t>AC Maravská Slavia Brno</t>
  </si>
  <si>
    <t>Lesoňovice</t>
  </si>
  <si>
    <t>Vintrlík</t>
  </si>
  <si>
    <t>AK Drnovice</t>
  </si>
  <si>
    <t>Bělehrádek</t>
  </si>
  <si>
    <t>Velké Tresné</t>
  </si>
  <si>
    <t>belehradekpavel@seznam.cz</t>
  </si>
  <si>
    <t>Živný</t>
  </si>
  <si>
    <t>Dominik</t>
  </si>
  <si>
    <t>Bystřice nad Pernštejnem</t>
  </si>
  <si>
    <t>Krejzek</t>
  </si>
  <si>
    <t>Richard</t>
  </si>
  <si>
    <t>Strážek</t>
  </si>
  <si>
    <t>vladimir.nemec@centrum.cz</t>
  </si>
  <si>
    <t>Sládek</t>
  </si>
  <si>
    <t>Žďár nad Sázavou</t>
  </si>
  <si>
    <t>Kubík</t>
  </si>
  <si>
    <t>Oldřich Jakub</t>
  </si>
  <si>
    <t>Vír</t>
  </si>
  <si>
    <t>Fiala</t>
  </si>
  <si>
    <t>TJ Ždár</t>
  </si>
  <si>
    <t>Raclavský</t>
  </si>
  <si>
    <t>Vlastimil</t>
  </si>
  <si>
    <t>TJ Liga 100 Olomouc</t>
  </si>
  <si>
    <t>Krejčí</t>
  </si>
  <si>
    <t>Bednařská</t>
  </si>
  <si>
    <t>Veronika</t>
  </si>
  <si>
    <t>Šumperk</t>
  </si>
  <si>
    <t>Janů</t>
  </si>
  <si>
    <t>Hlinné u Nového Města</t>
  </si>
  <si>
    <t>Šebánek</t>
  </si>
  <si>
    <t>Rájec-Jestřebí</t>
  </si>
  <si>
    <t>Hvězda Pardubice Salomon</t>
  </si>
  <si>
    <t>Železná</t>
  </si>
  <si>
    <t>Lada</t>
  </si>
  <si>
    <t>Buchta</t>
  </si>
  <si>
    <t>Nové Město na Moravě</t>
  </si>
  <si>
    <t>Klinecká</t>
  </si>
  <si>
    <t>Jana</t>
  </si>
  <si>
    <t>MK Hlinsko</t>
  </si>
  <si>
    <t>Oberreiter</t>
  </si>
  <si>
    <t>Polná</t>
  </si>
  <si>
    <t>Oberreiterová</t>
  </si>
  <si>
    <t>Kristýna</t>
  </si>
  <si>
    <t>Renáta</t>
  </si>
  <si>
    <t>Šimunek</t>
  </si>
  <si>
    <t>Kolman</t>
  </si>
  <si>
    <t>Jakub</t>
  </si>
  <si>
    <t>Posilovna Průvan</t>
  </si>
  <si>
    <t>Filip</t>
  </si>
  <si>
    <t>Rostislav</t>
  </si>
  <si>
    <t>Sestřička</t>
  </si>
  <si>
    <t>Tomek</t>
  </si>
  <si>
    <t>Podsedník</t>
  </si>
  <si>
    <t>Marek</t>
  </si>
  <si>
    <t>Dočkal</t>
  </si>
  <si>
    <t>Radek</t>
  </si>
  <si>
    <t>RILA Team Brno</t>
  </si>
  <si>
    <t>Polcar</t>
  </si>
  <si>
    <t>Hakl</t>
  </si>
  <si>
    <t>RWTTC Žďár nad Sázavou</t>
  </si>
  <si>
    <t>Boháč</t>
  </si>
  <si>
    <t>Behej Brno.com</t>
  </si>
  <si>
    <t>Šperka</t>
  </si>
  <si>
    <t>Oldřich</t>
  </si>
  <si>
    <t>Jedovnice</t>
  </si>
  <si>
    <t>Ľubomír</t>
  </si>
  <si>
    <t>Bobková</t>
  </si>
  <si>
    <t>Milada</t>
  </si>
  <si>
    <t>SDH Chlum</t>
  </si>
  <si>
    <t>Pivec</t>
  </si>
  <si>
    <t>HAL 3000 Brno (chalupa ve Víru)</t>
  </si>
  <si>
    <t>Macháček</t>
  </si>
  <si>
    <t>Javůrek</t>
  </si>
  <si>
    <t>Řehůřek</t>
  </si>
  <si>
    <t>Šenkýř</t>
  </si>
  <si>
    <t>Havlová</t>
  </si>
  <si>
    <t>Gabriela</t>
  </si>
  <si>
    <t>2:07:49</t>
  </si>
  <si>
    <t>1:56:48</t>
  </si>
  <si>
    <t>3:16:42</t>
  </si>
  <si>
    <t>3:21:19</t>
  </si>
  <si>
    <t>3:00:09</t>
  </si>
  <si>
    <t>2:57:44</t>
  </si>
  <si>
    <t>1:50:53</t>
  </si>
  <si>
    <t>3:38:54</t>
  </si>
  <si>
    <t>2:15:11</t>
  </si>
  <si>
    <t>2:36:27</t>
  </si>
  <si>
    <t>2:31:07</t>
  </si>
  <si>
    <t>2:02:01</t>
  </si>
  <si>
    <t>2:13:56</t>
  </si>
  <si>
    <t>2:13:21</t>
  </si>
  <si>
    <t>2:33:07</t>
  </si>
  <si>
    <t>2:07:28</t>
  </si>
  <si>
    <t>2:23:33</t>
  </si>
  <si>
    <t>2:14:08</t>
  </si>
  <si>
    <t>2:29:14</t>
  </si>
  <si>
    <t>2:14:55</t>
  </si>
  <si>
    <t>1:56:05</t>
  </si>
  <si>
    <t>1:45:12</t>
  </si>
  <si>
    <t>2:31:54</t>
  </si>
  <si>
    <t>2:21:37</t>
  </si>
  <si>
    <t>2:28:15</t>
  </si>
  <si>
    <t>2:27:32</t>
  </si>
  <si>
    <t>2:19:35</t>
  </si>
  <si>
    <t>2:03:52</t>
  </si>
  <si>
    <t>2:18:23</t>
  </si>
  <si>
    <t>2:18:56</t>
  </si>
  <si>
    <t>2:09:21</t>
  </si>
  <si>
    <t>1:52:43</t>
  </si>
  <si>
    <t>2:05:30</t>
  </si>
  <si>
    <t>2:22:44</t>
  </si>
  <si>
    <t>2:42:06</t>
  </si>
  <si>
    <t>2:42:20</t>
  </si>
  <si>
    <t>2:31:21</t>
  </si>
  <si>
    <t>2:23:19</t>
  </si>
  <si>
    <t>2:15:44</t>
  </si>
  <si>
    <t>2:43:24</t>
  </si>
  <si>
    <t>2:43:25</t>
  </si>
  <si>
    <t>2:56:09</t>
  </si>
  <si>
    <t>2:39:32</t>
  </si>
  <si>
    <t>2:09:51</t>
  </si>
  <si>
    <t>2:21:17</t>
  </si>
  <si>
    <t>2:29:25</t>
  </si>
  <si>
    <t>2:47:43</t>
  </si>
  <si>
    <t>2:01:35</t>
  </si>
  <si>
    <t>2:27:47</t>
  </si>
  <si>
    <t>2:37:03</t>
  </si>
  <si>
    <t>2:18:38</t>
  </si>
  <si>
    <t>2:06:45</t>
  </si>
  <si>
    <t>2:01:41</t>
  </si>
  <si>
    <t>2:04:27</t>
  </si>
  <si>
    <t>2:44:20</t>
  </si>
  <si>
    <t>2:12:56</t>
  </si>
  <si>
    <t>2:56:06</t>
  </si>
  <si>
    <t>2:10:41</t>
  </si>
  <si>
    <t>2:27:46</t>
  </si>
  <si>
    <t>2:51:10</t>
  </si>
  <si>
    <t>3:17:54</t>
  </si>
  <si>
    <t>1:56:11</t>
  </si>
  <si>
    <t>3:22:00</t>
  </si>
  <si>
    <t>DNF</t>
  </si>
</sst>
</file>

<file path=xl/styles.xml><?xml version="1.0" encoding="utf-8"?>
<styleSheet xmlns="http://schemas.openxmlformats.org/spreadsheetml/2006/main">
  <numFmts count="3">
    <numFmt numFmtId="164" formatCode="000\ 00"/>
    <numFmt numFmtId="165" formatCode="h:mm:ss;@"/>
    <numFmt numFmtId="166" formatCode="[$-F800]dddd\,\ mmmm\ dd\,\ yyyy"/>
  </numFmts>
  <fonts count="30">
    <font>
      <sz val="10"/>
      <name val="Arial"/>
      <charset val="238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sz val="12"/>
      <name val="Arial"/>
      <family val="2"/>
      <charset val="238"/>
    </font>
    <font>
      <sz val="10"/>
      <name val="Arial"/>
      <family val="2"/>
      <charset val="238"/>
    </font>
    <font>
      <b/>
      <sz val="16"/>
      <name val="Arial"/>
      <family val="2"/>
      <charset val="238"/>
    </font>
    <font>
      <sz val="18"/>
      <name val="Arial"/>
      <family val="2"/>
      <charset val="238"/>
    </font>
    <font>
      <b/>
      <sz val="20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55"/>
      <name val="Arial"/>
      <family val="2"/>
      <charset val="238"/>
    </font>
    <font>
      <b/>
      <sz val="10"/>
      <color indexed="10"/>
      <name val="Arial"/>
      <family val="2"/>
      <charset val="238"/>
    </font>
    <font>
      <b/>
      <sz val="14"/>
      <name val="Arial"/>
      <family val="2"/>
      <charset val="238"/>
    </font>
    <font>
      <b/>
      <sz val="7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39"/>
      <name val="Arial"/>
      <family val="2"/>
      <charset val="238"/>
    </font>
    <font>
      <b/>
      <i/>
      <sz val="10"/>
      <color rgb="FFFF0000"/>
      <name val="Arial"/>
      <family val="2"/>
      <charset val="238"/>
    </font>
    <font>
      <b/>
      <i/>
      <sz val="10"/>
      <color rgb="FF00B050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2"/>
      <color rgb="FFFF0000"/>
      <name val="Arial"/>
      <family val="2"/>
      <charset val="238"/>
    </font>
    <font>
      <b/>
      <i/>
      <sz val="10"/>
      <color rgb="FF0000FF"/>
      <name val="Arial"/>
      <family val="2"/>
      <charset val="238"/>
    </font>
    <font>
      <b/>
      <sz val="11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10"/>
      <color rgb="FF0000FF"/>
      <name val="Arial"/>
      <family val="2"/>
      <charset val="238"/>
    </font>
    <font>
      <sz val="10"/>
      <color rgb="FFFF0000"/>
      <name val="Arial"/>
      <family val="2"/>
      <charset val="238"/>
    </font>
    <font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7"/>
      <name val="Arial"/>
      <family val="2"/>
      <charset val="238"/>
    </font>
    <font>
      <sz val="10"/>
      <color rgb="FF000000"/>
      <name val="Arial"/>
      <family val="2"/>
      <charset val="23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gradientFill type="path" left="0.5" right="0.5" top="0.5" bottom="0.5">
        <stop position="0">
          <color theme="6" tint="0.40000610370189521"/>
        </stop>
        <stop position="1">
          <color rgb="FFFFFF00"/>
        </stop>
      </gradientFill>
    </fill>
    <fill>
      <patternFill patternType="solid">
        <fgColor rgb="FFFFFF66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rgb="FFFF0000"/>
      </bottom>
      <diagonal/>
    </border>
    <border>
      <left style="thin">
        <color indexed="64"/>
      </left>
      <right/>
      <top style="thin">
        <color indexed="64"/>
      </top>
      <bottom style="medium">
        <color rgb="FFFF0000"/>
      </bottom>
      <diagonal/>
    </border>
    <border>
      <left style="medium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/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thin">
        <color indexed="64"/>
      </right>
      <top style="medium">
        <color rgb="FFFF0000"/>
      </top>
      <bottom style="medium">
        <color rgb="FFFF0000"/>
      </bottom>
      <diagonal/>
    </border>
    <border>
      <left style="thin">
        <color indexed="64"/>
      </left>
      <right style="medium">
        <color indexed="64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01">
    <xf numFmtId="0" fontId="0" fillId="0" borderId="0" xfId="0"/>
    <xf numFmtId="0" fontId="0" fillId="2" borderId="0" xfId="0" applyFill="1" applyProtection="1">
      <protection hidden="1"/>
    </xf>
    <xf numFmtId="0" fontId="2" fillId="3" borderId="6" xfId="0" applyFont="1" applyFill="1" applyBorder="1" applyAlignment="1" applyProtection="1">
      <alignment horizontal="center" vertical="center"/>
      <protection hidden="1"/>
    </xf>
    <xf numFmtId="0" fontId="3" fillId="0" borderId="7" xfId="0" applyFont="1" applyBorder="1" applyAlignment="1" applyProtection="1">
      <alignment horizontal="center"/>
      <protection hidden="1"/>
    </xf>
    <xf numFmtId="0" fontId="3" fillId="4" borderId="7" xfId="0" applyFont="1" applyFill="1" applyBorder="1" applyAlignment="1" applyProtection="1">
      <alignment horizontal="center"/>
      <protection hidden="1"/>
    </xf>
    <xf numFmtId="0" fontId="3" fillId="0" borderId="5" xfId="0" applyFont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hidden="1"/>
    </xf>
    <xf numFmtId="0" fontId="3" fillId="4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hidden="1"/>
    </xf>
    <xf numFmtId="0" fontId="0" fillId="0" borderId="0" xfId="0" applyFill="1" applyBorder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0" fontId="2" fillId="3" borderId="17" xfId="0" applyFont="1" applyFill="1" applyBorder="1" applyAlignment="1" applyProtection="1">
      <alignment horizontal="center" vertical="center"/>
      <protection hidden="1"/>
    </xf>
    <xf numFmtId="0" fontId="0" fillId="0" borderId="0" xfId="0" applyProtection="1">
      <protection hidden="1"/>
    </xf>
    <xf numFmtId="0" fontId="2" fillId="3" borderId="20" xfId="0" applyFont="1" applyFill="1" applyBorder="1" applyAlignment="1" applyProtection="1">
      <alignment horizontal="center" vertical="center"/>
      <protection hidden="1"/>
    </xf>
    <xf numFmtId="164" fontId="2" fillId="3" borderId="6" xfId="0" applyNumberFormat="1" applyFont="1" applyFill="1" applyBorder="1" applyAlignment="1" applyProtection="1">
      <alignment horizontal="center" vertical="distributed"/>
      <protection hidden="1"/>
    </xf>
    <xf numFmtId="0" fontId="3" fillId="0" borderId="0" xfId="0" applyFont="1" applyFill="1" applyBorder="1" applyAlignment="1" applyProtection="1">
      <alignment horizontal="center"/>
      <protection hidden="1"/>
    </xf>
    <xf numFmtId="0" fontId="0" fillId="0" borderId="13" xfId="0" applyFill="1" applyBorder="1" applyAlignment="1" applyProtection="1">
      <alignment horizontal="center"/>
      <protection hidden="1"/>
    </xf>
    <xf numFmtId="0" fontId="10" fillId="3" borderId="20" xfId="0" applyFont="1" applyFill="1" applyBorder="1" applyAlignment="1" applyProtection="1">
      <alignment horizontal="center" vertical="center"/>
      <protection hidden="1"/>
    </xf>
    <xf numFmtId="0" fontId="11" fillId="2" borderId="0" xfId="0" applyFont="1" applyFill="1" applyProtection="1">
      <protection hidden="1"/>
    </xf>
    <xf numFmtId="0" fontId="6" fillId="2" borderId="0" xfId="0" applyFont="1" applyFill="1" applyProtection="1">
      <protection hidden="1"/>
    </xf>
    <xf numFmtId="0" fontId="0" fillId="2" borderId="0" xfId="0" applyFill="1" applyBorder="1" applyProtection="1">
      <protection hidden="1"/>
    </xf>
    <xf numFmtId="0" fontId="6" fillId="0" borderId="0" xfId="0" applyFont="1" applyAlignment="1" applyProtection="1">
      <alignment horizontal="center" vertical="center"/>
      <protection hidden="1"/>
    </xf>
    <xf numFmtId="0" fontId="6" fillId="0" borderId="30" xfId="0" applyFont="1" applyFill="1" applyBorder="1" applyAlignment="1" applyProtection="1">
      <alignment horizontal="center" vertical="center"/>
      <protection hidden="1"/>
    </xf>
    <xf numFmtId="0" fontId="3" fillId="0" borderId="7" xfId="0" applyFont="1" applyFill="1" applyBorder="1" applyProtection="1">
      <protection locked="0"/>
    </xf>
    <xf numFmtId="0" fontId="3" fillId="0" borderId="7" xfId="0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  <protection locked="0"/>
    </xf>
    <xf numFmtId="0" fontId="6" fillId="0" borderId="10" xfId="0" applyFont="1" applyFill="1" applyBorder="1" applyAlignment="1" applyProtection="1">
      <alignment horizontal="center" vertical="center"/>
      <protection hidden="1"/>
    </xf>
    <xf numFmtId="0" fontId="6" fillId="0" borderId="4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Protection="1">
      <protection locked="0"/>
    </xf>
    <xf numFmtId="0" fontId="3" fillId="0" borderId="5" xfId="0" applyFont="1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8" xfId="0" applyFill="1" applyBorder="1" applyAlignment="1" applyProtection="1">
      <alignment horizontal="center"/>
      <protection hidden="1"/>
    </xf>
    <xf numFmtId="0" fontId="6" fillId="0" borderId="7" xfId="0" applyFont="1" applyFill="1" applyBorder="1" applyAlignment="1" applyProtection="1">
      <alignment horizontal="center"/>
      <protection locked="0"/>
    </xf>
    <xf numFmtId="0" fontId="6" fillId="0" borderId="5" xfId="0" applyFont="1" applyFill="1" applyBorder="1" applyAlignment="1" applyProtection="1">
      <alignment horizontal="center"/>
      <protection locked="0"/>
    </xf>
    <xf numFmtId="0" fontId="8" fillId="3" borderId="32" xfId="0" applyFont="1" applyFill="1" applyBorder="1" applyProtection="1">
      <protection locked="0"/>
    </xf>
    <xf numFmtId="0" fontId="3" fillId="0" borderId="13" xfId="0" applyFont="1" applyFill="1" applyBorder="1" applyAlignment="1" applyProtection="1">
      <alignment horizontal="center"/>
      <protection hidden="1"/>
    </xf>
    <xf numFmtId="0" fontId="3" fillId="0" borderId="8" xfId="0" applyFont="1" applyFill="1" applyBorder="1" applyAlignment="1" applyProtection="1">
      <alignment horizontal="center"/>
      <protection hidden="1"/>
    </xf>
    <xf numFmtId="0" fontId="0" fillId="0" borderId="7" xfId="0" applyBorder="1"/>
    <xf numFmtId="0" fontId="0" fillId="0" borderId="10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0" fillId="5" borderId="0" xfId="0" applyFill="1" applyProtection="1"/>
    <xf numFmtId="0" fontId="0" fillId="0" borderId="0" xfId="0" applyProtection="1"/>
    <xf numFmtId="0" fontId="2" fillId="3" borderId="27" xfId="0" applyFont="1" applyFill="1" applyBorder="1" applyAlignment="1" applyProtection="1">
      <alignment horizontal="center" vertical="center"/>
    </xf>
    <xf numFmtId="0" fontId="2" fillId="3" borderId="28" xfId="0" applyFont="1" applyFill="1" applyBorder="1" applyAlignment="1" applyProtection="1">
      <alignment horizontal="center" vertical="distributed"/>
    </xf>
    <xf numFmtId="0" fontId="2" fillId="3" borderId="28" xfId="0" applyFont="1" applyFill="1" applyBorder="1" applyAlignment="1" applyProtection="1">
      <alignment horizontal="center" vertical="center"/>
    </xf>
    <xf numFmtId="0" fontId="2" fillId="3" borderId="29" xfId="0" applyFont="1" applyFill="1" applyBorder="1" applyAlignment="1" applyProtection="1">
      <alignment horizontal="center" vertical="center"/>
    </xf>
    <xf numFmtId="0" fontId="0" fillId="0" borderId="30" xfId="0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5" borderId="0" xfId="0" applyFill="1" applyBorder="1" applyProtection="1"/>
    <xf numFmtId="0" fontId="0" fillId="0" borderId="4" xfId="0" applyBorder="1" applyAlignment="1" applyProtection="1">
      <alignment horizontal="center" vertical="center"/>
    </xf>
    <xf numFmtId="0" fontId="0" fillId="5" borderId="0" xfId="0" applyFill="1" applyAlignment="1" applyProtection="1">
      <alignment horizontal="center" vertical="center"/>
    </xf>
    <xf numFmtId="0" fontId="1" fillId="5" borderId="0" xfId="0" applyFont="1" applyFill="1" applyBorder="1" applyAlignment="1" applyProtection="1">
      <alignment horizontal="center"/>
    </xf>
    <xf numFmtId="0" fontId="0" fillId="5" borderId="0" xfId="0" applyFill="1" applyBorder="1" applyAlignment="1" applyProtection="1">
      <alignment horizontal="center"/>
    </xf>
    <xf numFmtId="0" fontId="0" fillId="5" borderId="0" xfId="0" applyFill="1" applyAlignment="1" applyProtection="1">
      <alignment horizontal="center"/>
    </xf>
    <xf numFmtId="0" fontId="9" fillId="5" borderId="0" xfId="0" applyFont="1" applyFill="1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0" fillId="0" borderId="0" xfId="0" applyFill="1" applyProtection="1"/>
    <xf numFmtId="0" fontId="2" fillId="3" borderId="21" xfId="0" applyFont="1" applyFill="1" applyBorder="1" applyAlignment="1" applyProtection="1">
      <alignment horizontal="center" vertical="distributed"/>
    </xf>
    <xf numFmtId="0" fontId="2" fillId="3" borderId="22" xfId="0" applyFont="1" applyFill="1" applyBorder="1" applyAlignment="1" applyProtection="1">
      <alignment horizontal="center" vertical="distributed"/>
    </xf>
    <xf numFmtId="0" fontId="2" fillId="3" borderId="22" xfId="0" applyFont="1" applyFill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3" fillId="0" borderId="10" xfId="0" applyFont="1" applyFill="1" applyBorder="1" applyAlignment="1" applyProtection="1">
      <alignment horizontal="center"/>
    </xf>
    <xf numFmtId="0" fontId="0" fillId="0" borderId="12" xfId="0" applyBorder="1" applyAlignment="1" applyProtection="1">
      <alignment horizontal="center"/>
    </xf>
    <xf numFmtId="0" fontId="3" fillId="0" borderId="7" xfId="0" applyFont="1" applyFill="1" applyBorder="1" applyAlignment="1" applyProtection="1">
      <alignment horizontal="center"/>
    </xf>
    <xf numFmtId="0" fontId="0" fillId="0" borderId="14" xfId="0" applyBorder="1" applyAlignment="1" applyProtection="1">
      <alignment horizontal="center"/>
    </xf>
    <xf numFmtId="0" fontId="3" fillId="0" borderId="5" xfId="0" applyFont="1" applyFill="1" applyBorder="1" applyAlignment="1" applyProtection="1">
      <alignment horizontal="center"/>
    </xf>
    <xf numFmtId="0" fontId="3" fillId="0" borderId="11" xfId="0" applyFont="1" applyFill="1" applyBorder="1" applyAlignment="1" applyProtection="1">
      <alignment horizontal="center"/>
      <protection locked="0"/>
    </xf>
    <xf numFmtId="0" fontId="3" fillId="0" borderId="9" xfId="0" applyFont="1" applyFill="1" applyBorder="1" applyAlignment="1" applyProtection="1">
      <alignment horizontal="center"/>
      <protection locked="0"/>
    </xf>
    <xf numFmtId="165" fontId="3" fillId="0" borderId="13" xfId="0" applyNumberFormat="1" applyFont="1" applyFill="1" applyBorder="1" applyAlignment="1" applyProtection="1">
      <alignment horizontal="center"/>
      <protection locked="0"/>
    </xf>
    <xf numFmtId="165" fontId="3" fillId="0" borderId="8" xfId="0" applyNumberFormat="1" applyFont="1" applyFill="1" applyBorder="1" applyAlignment="1" applyProtection="1">
      <alignment horizontal="center"/>
      <protection locked="0"/>
    </xf>
    <xf numFmtId="0" fontId="0" fillId="0" borderId="7" xfId="0" applyFill="1" applyBorder="1" applyAlignment="1" applyProtection="1">
      <alignment horizontal="center"/>
    </xf>
    <xf numFmtId="0" fontId="0" fillId="0" borderId="13" xfId="0" applyFill="1" applyBorder="1" applyAlignment="1" applyProtection="1">
      <alignment horizontal="center"/>
    </xf>
    <xf numFmtId="0" fontId="0" fillId="0" borderId="13" xfId="0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15" fillId="6" borderId="32" xfId="0" applyFont="1" applyFill="1" applyBorder="1" applyAlignment="1" applyProtection="1">
      <alignment vertical="center"/>
    </xf>
    <xf numFmtId="1" fontId="3" fillId="0" borderId="7" xfId="0" applyNumberFormat="1" applyFont="1" applyFill="1" applyBorder="1" applyAlignment="1" applyProtection="1">
      <alignment horizontal="center"/>
    </xf>
    <xf numFmtId="1" fontId="3" fillId="0" borderId="5" xfId="0" applyNumberFormat="1" applyFont="1" applyFill="1" applyBorder="1" applyAlignment="1" applyProtection="1">
      <alignment horizontal="center"/>
    </xf>
    <xf numFmtId="0" fontId="3" fillId="0" borderId="7" xfId="0" applyFont="1" applyFill="1" applyBorder="1" applyProtection="1">
      <protection locked="0" hidden="1"/>
    </xf>
    <xf numFmtId="0" fontId="3" fillId="0" borderId="7" xfId="0" applyFont="1" applyFill="1" applyBorder="1" applyAlignment="1" applyProtection="1">
      <alignment horizontal="center"/>
      <protection locked="0" hidden="1"/>
    </xf>
    <xf numFmtId="0" fontId="0" fillId="0" borderId="7" xfId="0" applyFill="1" applyBorder="1" applyAlignment="1" applyProtection="1">
      <alignment horizontal="center"/>
      <protection locked="0" hidden="1"/>
    </xf>
    <xf numFmtId="0" fontId="3" fillId="0" borderId="5" xfId="0" applyFont="1" applyFill="1" applyBorder="1" applyProtection="1">
      <protection locked="0" hidden="1"/>
    </xf>
    <xf numFmtId="0" fontId="3" fillId="0" borderId="5" xfId="0" applyFont="1" applyFill="1" applyBorder="1" applyAlignment="1" applyProtection="1">
      <alignment horizontal="center"/>
      <protection locked="0" hidden="1"/>
    </xf>
    <xf numFmtId="0" fontId="0" fillId="0" borderId="5" xfId="0" applyFill="1" applyBorder="1" applyAlignment="1" applyProtection="1">
      <alignment horizontal="center"/>
      <protection locked="0" hidden="1"/>
    </xf>
    <xf numFmtId="0" fontId="3" fillId="0" borderId="7" xfId="0" applyFont="1" applyFill="1" applyBorder="1" applyAlignment="1" applyProtection="1">
      <alignment horizontal="left"/>
    </xf>
    <xf numFmtId="0" fontId="3" fillId="0" borderId="7" xfId="0" applyNumberFormat="1" applyFont="1" applyFill="1" applyBorder="1" applyAlignment="1" applyProtection="1">
      <alignment horizontal="left"/>
    </xf>
    <xf numFmtId="0" fontId="3" fillId="0" borderId="5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center" vertical="center"/>
      <protection hidden="1"/>
    </xf>
    <xf numFmtId="0" fontId="3" fillId="0" borderId="3" xfId="0" applyFont="1" applyFill="1" applyBorder="1" applyProtection="1">
      <protection locked="0"/>
    </xf>
    <xf numFmtId="0" fontId="3" fillId="0" borderId="3" xfId="0" applyFont="1" applyFill="1" applyBorder="1" applyAlignment="1" applyProtection="1">
      <alignment horizontal="center"/>
      <protection locked="0"/>
    </xf>
    <xf numFmtId="0" fontId="6" fillId="0" borderId="3" xfId="0" applyFon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16" xfId="0" applyFill="1" applyBorder="1" applyAlignment="1" applyProtection="1">
      <alignment horizontal="center"/>
      <protection hidden="1"/>
    </xf>
    <xf numFmtId="0" fontId="6" fillId="0" borderId="49" xfId="0" applyFont="1" applyFill="1" applyBorder="1" applyAlignment="1" applyProtection="1">
      <alignment horizontal="center" vertical="center"/>
      <protection hidden="1"/>
    </xf>
    <xf numFmtId="0" fontId="3" fillId="0" borderId="50" xfId="0" applyFont="1" applyFill="1" applyBorder="1" applyProtection="1">
      <protection locked="0"/>
    </xf>
    <xf numFmtId="0" fontId="3" fillId="0" borderId="50" xfId="0" applyFont="1" applyFill="1" applyBorder="1" applyAlignment="1" applyProtection="1">
      <alignment horizontal="center"/>
      <protection locked="0"/>
    </xf>
    <xf numFmtId="0" fontId="6" fillId="0" borderId="50" xfId="0" applyFont="1" applyFill="1" applyBorder="1" applyAlignment="1" applyProtection="1">
      <alignment horizontal="center"/>
      <protection locked="0"/>
    </xf>
    <xf numFmtId="0" fontId="0" fillId="0" borderId="50" xfId="0" applyFill="1" applyBorder="1" applyAlignment="1" applyProtection="1">
      <alignment horizontal="center"/>
      <protection locked="0"/>
    </xf>
    <xf numFmtId="0" fontId="0" fillId="0" borderId="51" xfId="0" applyFill="1" applyBorder="1" applyAlignment="1" applyProtection="1">
      <alignment horizontal="center"/>
      <protection hidden="1"/>
    </xf>
    <xf numFmtId="0" fontId="6" fillId="0" borderId="15" xfId="0" applyFont="1" applyFill="1" applyBorder="1" applyAlignment="1" applyProtection="1">
      <alignment horizontal="center" vertical="center"/>
      <protection locked="0"/>
    </xf>
    <xf numFmtId="0" fontId="0" fillId="5" borderId="0" xfId="0" applyFill="1" applyAlignment="1" applyProtection="1">
      <alignment vertical="center"/>
    </xf>
    <xf numFmtId="0" fontId="0" fillId="0" borderId="0" xfId="0" applyAlignment="1" applyProtection="1">
      <alignment vertical="center"/>
    </xf>
    <xf numFmtId="0" fontId="3" fillId="0" borderId="10" xfId="0" applyFon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center" vertical="center"/>
    </xf>
    <xf numFmtId="165" fontId="3" fillId="0" borderId="13" xfId="0" applyNumberFormat="1" applyFont="1" applyFill="1" applyBorder="1" applyAlignment="1" applyProtection="1">
      <alignment horizontal="center" vertical="center"/>
      <protection locked="0"/>
    </xf>
    <xf numFmtId="0" fontId="25" fillId="0" borderId="7" xfId="0" applyFont="1" applyFill="1" applyBorder="1" applyAlignment="1" applyProtection="1">
      <alignment horizontal="center"/>
      <protection locked="0"/>
    </xf>
    <xf numFmtId="165" fontId="3" fillId="0" borderId="7" xfId="0" applyNumberFormat="1" applyFont="1" applyFill="1" applyBorder="1" applyAlignment="1" applyProtection="1">
      <alignment horizontal="center"/>
      <protection locked="0" hidden="1"/>
    </xf>
    <xf numFmtId="165" fontId="3" fillId="0" borderId="5" xfId="0" applyNumberFormat="1" applyFont="1" applyFill="1" applyBorder="1" applyAlignment="1" applyProtection="1">
      <alignment horizontal="center"/>
      <protection locked="0" hidden="1"/>
    </xf>
    <xf numFmtId="1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left" vertical="center"/>
    </xf>
    <xf numFmtId="0" fontId="0" fillId="0" borderId="1" xfId="0" applyFill="1" applyBorder="1" applyAlignment="1" applyProtection="1">
      <alignment horizontal="center" vertical="center"/>
    </xf>
    <xf numFmtId="0" fontId="0" fillId="0" borderId="31" xfId="0" applyFill="1" applyBorder="1" applyAlignment="1" applyProtection="1">
      <alignment horizontal="center" vertical="center"/>
    </xf>
    <xf numFmtId="0" fontId="3" fillId="0" borderId="40" xfId="0" applyFont="1" applyFill="1" applyBorder="1" applyAlignment="1" applyProtection="1">
      <alignment horizontal="right" vertical="center"/>
    </xf>
    <xf numFmtId="0" fontId="3" fillId="0" borderId="41" xfId="0" applyFont="1" applyFill="1" applyBorder="1" applyAlignment="1" applyProtection="1">
      <alignment horizontal="center" vertical="center"/>
    </xf>
    <xf numFmtId="1" fontId="3" fillId="0" borderId="7" xfId="0" applyNumberFormat="1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horizontal="left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13" xfId="0" applyFill="1" applyBorder="1" applyAlignment="1" applyProtection="1">
      <alignment horizontal="center" vertical="center"/>
    </xf>
    <xf numFmtId="0" fontId="0" fillId="5" borderId="0" xfId="0" applyFill="1" applyBorder="1" applyAlignment="1" applyProtection="1">
      <alignment vertical="center"/>
    </xf>
    <xf numFmtId="0" fontId="3" fillId="0" borderId="42" xfId="0" applyFont="1" applyFill="1" applyBorder="1" applyAlignment="1" applyProtection="1">
      <alignment horizontal="right" vertical="center"/>
    </xf>
    <xf numFmtId="0" fontId="3" fillId="0" borderId="43" xfId="0" applyFont="1" applyFill="1" applyBorder="1" applyAlignment="1" applyProtection="1">
      <alignment horizontal="center" vertical="center"/>
    </xf>
    <xf numFmtId="0" fontId="3" fillId="0" borderId="44" xfId="0" applyFont="1" applyFill="1" applyBorder="1" applyAlignment="1" applyProtection="1">
      <alignment horizontal="right" vertical="center"/>
    </xf>
    <xf numFmtId="0" fontId="3" fillId="0" borderId="45" xfId="0" applyFont="1" applyFill="1" applyBorder="1" applyAlignment="1" applyProtection="1">
      <alignment horizontal="center" vertical="center"/>
    </xf>
    <xf numFmtId="0" fontId="6" fillId="0" borderId="13" xfId="0" applyFont="1" applyFill="1" applyBorder="1" applyAlignment="1" applyProtection="1">
      <alignment horizontal="center" vertical="center"/>
    </xf>
    <xf numFmtId="0" fontId="3" fillId="0" borderId="7" xfId="0" applyFont="1" applyFill="1" applyBorder="1" applyAlignment="1" applyProtection="1">
      <alignment vertical="center"/>
      <protection locked="0" hidden="1"/>
    </xf>
    <xf numFmtId="0" fontId="3" fillId="0" borderId="7" xfId="0" applyFont="1" applyFill="1" applyBorder="1" applyAlignment="1" applyProtection="1">
      <alignment horizontal="center" vertical="center"/>
      <protection locked="0" hidden="1"/>
    </xf>
    <xf numFmtId="0" fontId="0" fillId="0" borderId="7" xfId="0" applyFill="1" applyBorder="1" applyAlignment="1" applyProtection="1">
      <alignment horizontal="center" vertical="center"/>
      <protection locked="0" hidden="1"/>
    </xf>
    <xf numFmtId="165" fontId="3" fillId="0" borderId="7" xfId="0" applyNumberFormat="1" applyFont="1" applyFill="1" applyBorder="1" applyAlignment="1" applyProtection="1">
      <alignment horizontal="center" vertical="center"/>
      <protection locked="0" hidden="1"/>
    </xf>
    <xf numFmtId="0" fontId="3" fillId="0" borderId="13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vertical="center"/>
      <protection hidden="1"/>
    </xf>
    <xf numFmtId="0" fontId="6" fillId="0" borderId="7" xfId="0" applyFont="1" applyFill="1" applyBorder="1" applyAlignment="1" applyProtection="1">
      <alignment horizontal="center" vertical="center"/>
      <protection locked="0" hidden="1"/>
    </xf>
    <xf numFmtId="0" fontId="5" fillId="0" borderId="2" xfId="0" applyFont="1" applyFill="1" applyBorder="1" applyAlignment="1" applyProtection="1">
      <alignment horizontal="center" vertical="center"/>
    </xf>
    <xf numFmtId="0" fontId="26" fillId="0" borderId="15" xfId="0" applyFont="1" applyFill="1" applyBorder="1" applyAlignment="1" applyProtection="1">
      <alignment horizontal="center" vertical="center"/>
      <protection locked="0"/>
    </xf>
    <xf numFmtId="0" fontId="26" fillId="0" borderId="15" xfId="0" applyFont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0" fontId="26" fillId="5" borderId="0" xfId="0" applyFont="1" applyFill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5" fillId="0" borderId="10" xfId="0" applyFont="1" applyFill="1" applyBorder="1" applyAlignment="1" applyProtection="1">
      <alignment horizontal="center" vertical="center"/>
    </xf>
    <xf numFmtId="0" fontId="26" fillId="0" borderId="12" xfId="0" applyFont="1" applyBorder="1" applyAlignment="1" applyProtection="1">
      <alignment horizontal="center" vertical="center"/>
    </xf>
    <xf numFmtId="0" fontId="5" fillId="0" borderId="7" xfId="0" applyFont="1" applyFill="1" applyBorder="1" applyAlignment="1" applyProtection="1">
      <alignment horizontal="center" vertical="center"/>
    </xf>
    <xf numFmtId="165" fontId="5" fillId="0" borderId="13" xfId="0" applyNumberFormat="1" applyFont="1" applyFill="1" applyBorder="1" applyAlignment="1" applyProtection="1">
      <alignment horizontal="center" vertical="center"/>
      <protection locked="0"/>
    </xf>
    <xf numFmtId="0" fontId="26" fillId="5" borderId="0" xfId="0" applyFont="1" applyFill="1" applyProtection="1"/>
    <xf numFmtId="0" fontId="26" fillId="0" borderId="0" xfId="0" applyFont="1" applyProtection="1"/>
    <xf numFmtId="0" fontId="26" fillId="5" borderId="0" xfId="0" applyFont="1" applyFill="1" applyAlignment="1" applyProtection="1">
      <alignment wrapText="1"/>
    </xf>
    <xf numFmtId="0" fontId="0" fillId="0" borderId="10" xfId="0" applyBorder="1" applyAlignment="1">
      <alignment horizontal="center" vertical="center"/>
    </xf>
    <xf numFmtId="165" fontId="8" fillId="0" borderId="7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3" fillId="0" borderId="10" xfId="0" applyFont="1" applyFill="1" applyBorder="1" applyAlignment="1" applyProtection="1">
      <alignment horizontal="center" vertical="center"/>
      <protection hidden="1"/>
    </xf>
    <xf numFmtId="0" fontId="3" fillId="0" borderId="4" xfId="0" applyFont="1" applyFill="1" applyBorder="1" applyAlignment="1" applyProtection="1">
      <alignment horizontal="center" vertical="center"/>
      <protection hidden="1"/>
    </xf>
    <xf numFmtId="0" fontId="6" fillId="5" borderId="0" xfId="2" applyFill="1" applyProtection="1"/>
    <xf numFmtId="0" fontId="6" fillId="0" borderId="0" xfId="2" applyProtection="1"/>
    <xf numFmtId="0" fontId="2" fillId="3" borderId="21" xfId="2" applyFont="1" applyFill="1" applyBorder="1" applyAlignment="1" applyProtection="1">
      <alignment horizontal="center" vertical="distributed"/>
    </xf>
    <xf numFmtId="0" fontId="2" fillId="3" borderId="22" xfId="2" applyFont="1" applyFill="1" applyBorder="1" applyAlignment="1" applyProtection="1">
      <alignment horizontal="center" vertical="distributed"/>
    </xf>
    <xf numFmtId="0" fontId="2" fillId="3" borderId="22" xfId="2" applyFont="1" applyFill="1" applyBorder="1" applyAlignment="1" applyProtection="1">
      <alignment horizontal="center" vertical="center"/>
    </xf>
    <xf numFmtId="0" fontId="2" fillId="3" borderId="23" xfId="2" applyFont="1" applyFill="1" applyBorder="1" applyAlignment="1" applyProtection="1">
      <alignment horizontal="center" vertical="center"/>
    </xf>
    <xf numFmtId="0" fontId="5" fillId="0" borderId="2" xfId="2" applyFont="1" applyFill="1" applyBorder="1" applyAlignment="1" applyProtection="1">
      <alignment horizontal="center" vertical="center"/>
    </xf>
    <xf numFmtId="0" fontId="26" fillId="0" borderId="15" xfId="2" applyFont="1" applyFill="1" applyBorder="1" applyAlignment="1" applyProtection="1">
      <alignment horizontal="center" vertical="center"/>
      <protection locked="0"/>
    </xf>
    <xf numFmtId="0" fontId="26" fillId="0" borderId="15" xfId="2" applyFont="1" applyBorder="1" applyAlignment="1" applyProtection="1">
      <alignment horizontal="center" vertical="center"/>
    </xf>
    <xf numFmtId="0" fontId="5" fillId="0" borderId="3" xfId="2" applyFont="1" applyFill="1" applyBorder="1" applyAlignment="1" applyProtection="1">
      <alignment horizontal="center" vertical="center"/>
    </xf>
    <xf numFmtId="165" fontId="27" fillId="0" borderId="16" xfId="2" applyNumberFormat="1" applyFont="1" applyFill="1" applyBorder="1" applyAlignment="1" applyProtection="1">
      <alignment horizontal="center" vertical="center"/>
      <protection locked="0"/>
    </xf>
    <xf numFmtId="0" fontId="26" fillId="5" borderId="0" xfId="2" applyFont="1" applyFill="1" applyAlignment="1" applyProtection="1">
      <alignment vertical="center"/>
    </xf>
    <xf numFmtId="0" fontId="26" fillId="0" borderId="0" xfId="2" applyFont="1" applyAlignment="1" applyProtection="1">
      <alignment vertical="center"/>
    </xf>
    <xf numFmtId="0" fontId="5" fillId="0" borderId="10" xfId="2" applyFont="1" applyFill="1" applyBorder="1" applyAlignment="1" applyProtection="1">
      <alignment horizontal="center" vertical="center"/>
    </xf>
    <xf numFmtId="0" fontId="26" fillId="0" borderId="12" xfId="2" applyFont="1" applyBorder="1" applyAlignment="1" applyProtection="1">
      <alignment horizontal="center" vertical="center"/>
    </xf>
    <xf numFmtId="0" fontId="5" fillId="0" borderId="7" xfId="2" applyFont="1" applyFill="1" applyBorder="1" applyAlignment="1" applyProtection="1">
      <alignment horizontal="center" vertical="center"/>
    </xf>
    <xf numFmtId="165" fontId="5" fillId="0" borderId="13" xfId="2" applyNumberFormat="1" applyFont="1" applyFill="1" applyBorder="1" applyAlignment="1" applyProtection="1">
      <alignment horizontal="center" vertical="center"/>
      <protection locked="0"/>
    </xf>
    <xf numFmtId="0" fontId="26" fillId="5" borderId="0" xfId="2" applyFont="1" applyFill="1" applyProtection="1"/>
    <xf numFmtId="0" fontId="26" fillId="0" borderId="0" xfId="2" applyFont="1" applyProtection="1"/>
    <xf numFmtId="0" fontId="26" fillId="5" borderId="0" xfId="2" applyFont="1" applyFill="1" applyAlignment="1" applyProtection="1">
      <alignment wrapText="1"/>
    </xf>
    <xf numFmtId="0" fontId="3" fillId="0" borderId="10" xfId="2" applyFont="1" applyFill="1" applyBorder="1" applyAlignment="1" applyProtection="1">
      <alignment horizontal="center" vertical="center"/>
    </xf>
    <xf numFmtId="0" fontId="6" fillId="0" borderId="15" xfId="2" applyFont="1" applyFill="1" applyBorder="1" applyAlignment="1" applyProtection="1">
      <alignment horizontal="center" vertical="center"/>
      <protection locked="0"/>
    </xf>
    <xf numFmtId="0" fontId="6" fillId="0" borderId="12" xfId="2" applyBorder="1" applyAlignment="1" applyProtection="1">
      <alignment horizontal="center" vertical="center"/>
    </xf>
    <xf numFmtId="0" fontId="3" fillId="0" borderId="7" xfId="2" applyFont="1" applyFill="1" applyBorder="1" applyAlignment="1" applyProtection="1">
      <alignment horizontal="center" vertical="center"/>
    </xf>
    <xf numFmtId="165" fontId="3" fillId="0" borderId="13" xfId="2" applyNumberFormat="1" applyFont="1" applyFill="1" applyBorder="1" applyAlignment="1" applyProtection="1">
      <alignment horizontal="center" vertical="center"/>
      <protection locked="0"/>
    </xf>
    <xf numFmtId="0" fontId="3" fillId="0" borderId="11" xfId="2" applyFont="1" applyFill="1" applyBorder="1" applyAlignment="1" applyProtection="1">
      <alignment horizontal="center"/>
      <protection locked="0"/>
    </xf>
    <xf numFmtId="0" fontId="6" fillId="0" borderId="12" xfId="2" applyBorder="1" applyAlignment="1" applyProtection="1">
      <alignment horizontal="center"/>
    </xf>
    <xf numFmtId="0" fontId="3" fillId="0" borderId="7" xfId="2" applyFont="1" applyFill="1" applyBorder="1" applyAlignment="1" applyProtection="1">
      <alignment horizontal="center"/>
    </xf>
    <xf numFmtId="165" fontId="3" fillId="0" borderId="13" xfId="2" applyNumberFormat="1" applyFont="1" applyFill="1" applyBorder="1" applyAlignment="1" applyProtection="1">
      <alignment horizontal="center"/>
      <protection locked="0"/>
    </xf>
    <xf numFmtId="0" fontId="3" fillId="0" borderId="10" xfId="2" applyFont="1" applyFill="1" applyBorder="1" applyAlignment="1" applyProtection="1">
      <alignment horizontal="center"/>
    </xf>
    <xf numFmtId="0" fontId="3" fillId="0" borderId="9" xfId="2" applyFont="1" applyFill="1" applyBorder="1" applyAlignment="1" applyProtection="1">
      <alignment horizontal="center"/>
      <protection locked="0"/>
    </xf>
    <xf numFmtId="0" fontId="6" fillId="0" borderId="14" xfId="2" applyBorder="1" applyAlignment="1" applyProtection="1">
      <alignment horizontal="center"/>
    </xf>
    <xf numFmtId="0" fontId="3" fillId="0" borderId="5" xfId="2" applyFont="1" applyFill="1" applyBorder="1" applyAlignment="1" applyProtection="1">
      <alignment horizontal="center"/>
    </xf>
    <xf numFmtId="165" fontId="3" fillId="0" borderId="8" xfId="2" applyNumberFormat="1" applyFont="1" applyFill="1" applyBorder="1" applyAlignment="1" applyProtection="1">
      <alignment horizontal="center"/>
      <protection locked="0"/>
    </xf>
    <xf numFmtId="0" fontId="6" fillId="0" borderId="0" xfId="2" applyFill="1" applyProtection="1"/>
    <xf numFmtId="0" fontId="6" fillId="5" borderId="0" xfId="2" applyFill="1" applyBorder="1" applyAlignment="1" applyProtection="1">
      <alignment horizontal="center"/>
    </xf>
    <xf numFmtId="0" fontId="1" fillId="5" borderId="0" xfId="2" applyFont="1" applyFill="1" applyBorder="1" applyAlignment="1" applyProtection="1">
      <alignment horizontal="center"/>
    </xf>
    <xf numFmtId="0" fontId="6" fillId="5" borderId="0" xfId="2" applyFill="1" applyBorder="1" applyProtection="1"/>
    <xf numFmtId="0" fontId="6" fillId="5" borderId="0" xfId="2" applyFill="1" applyAlignment="1" applyProtection="1">
      <alignment horizontal="center"/>
    </xf>
    <xf numFmtId="0" fontId="6" fillId="0" borderId="0" xfId="2" applyAlignment="1" applyProtection="1">
      <alignment horizontal="center"/>
    </xf>
    <xf numFmtId="165" fontId="5" fillId="0" borderId="16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Fill="1" applyBorder="1" applyProtection="1">
      <protection locked="0"/>
    </xf>
    <xf numFmtId="0" fontId="6" fillId="0" borderId="52" xfId="0" applyFont="1" applyFill="1" applyBorder="1" applyAlignment="1" applyProtection="1">
      <alignment horizontal="center" vertical="center"/>
      <protection hidden="1"/>
    </xf>
    <xf numFmtId="0" fontId="3" fillId="0" borderId="53" xfId="0" applyFont="1" applyFill="1" applyBorder="1" applyProtection="1">
      <protection locked="0"/>
    </xf>
    <xf numFmtId="0" fontId="3" fillId="0" borderId="53" xfId="0" applyFont="1" applyFill="1" applyBorder="1" applyAlignment="1" applyProtection="1">
      <alignment horizontal="center"/>
      <protection locked="0"/>
    </xf>
    <xf numFmtId="0" fontId="6" fillId="0" borderId="53" xfId="0" applyFont="1" applyFill="1" applyBorder="1" applyAlignment="1" applyProtection="1">
      <alignment horizontal="center"/>
      <protection locked="0"/>
    </xf>
    <xf numFmtId="0" fontId="0" fillId="0" borderId="53" xfId="0" applyFill="1" applyBorder="1" applyAlignment="1" applyProtection="1">
      <alignment horizontal="center"/>
      <protection locked="0"/>
    </xf>
    <xf numFmtId="0" fontId="0" fillId="0" borderId="54" xfId="0" applyFill="1" applyBorder="1" applyAlignment="1" applyProtection="1">
      <alignment horizontal="center"/>
      <protection hidden="1"/>
    </xf>
    <xf numFmtId="1" fontId="26" fillId="0" borderId="12" xfId="0" applyNumberFormat="1" applyFont="1" applyBorder="1" applyAlignment="1" applyProtection="1">
      <alignment horizontal="center" vertical="center"/>
    </xf>
    <xf numFmtId="0" fontId="5" fillId="0" borderId="49" xfId="0" applyFont="1" applyFill="1" applyBorder="1" applyAlignment="1" applyProtection="1">
      <alignment horizontal="center" vertical="center"/>
    </xf>
    <xf numFmtId="0" fontId="26" fillId="0" borderId="55" xfId="0" applyFont="1" applyFill="1" applyBorder="1" applyAlignment="1" applyProtection="1">
      <alignment horizontal="center" vertical="center"/>
      <protection locked="0"/>
    </xf>
    <xf numFmtId="0" fontId="26" fillId="0" borderId="55" xfId="0" applyFont="1" applyBorder="1" applyAlignment="1" applyProtection="1">
      <alignment horizontal="center" vertical="center"/>
    </xf>
    <xf numFmtId="0" fontId="5" fillId="0" borderId="50" xfId="0" applyFont="1" applyFill="1" applyBorder="1" applyAlignment="1" applyProtection="1">
      <alignment horizontal="center" vertical="center"/>
    </xf>
    <xf numFmtId="165" fontId="5" fillId="0" borderId="51" xfId="0" applyNumberFormat="1" applyFont="1" applyFill="1" applyBorder="1" applyAlignment="1" applyProtection="1">
      <alignment horizontal="center" vertical="center"/>
      <protection locked="0"/>
    </xf>
    <xf numFmtId="0" fontId="5" fillId="0" borderId="56" xfId="0" applyFont="1" applyFill="1" applyBorder="1" applyAlignment="1" applyProtection="1">
      <alignment horizontal="center" vertical="center"/>
    </xf>
    <xf numFmtId="0" fontId="26" fillId="0" borderId="57" xfId="0" applyFont="1" applyFill="1" applyBorder="1" applyAlignment="1" applyProtection="1">
      <alignment horizontal="center" vertical="center"/>
      <protection locked="0"/>
    </xf>
    <xf numFmtId="0" fontId="26" fillId="0" borderId="57" xfId="0" applyFont="1" applyBorder="1" applyAlignment="1" applyProtection="1">
      <alignment horizontal="center" vertical="center"/>
    </xf>
    <xf numFmtId="0" fontId="5" fillId="0" borderId="58" xfId="0" applyFont="1" applyFill="1" applyBorder="1" applyAlignment="1" applyProtection="1">
      <alignment horizontal="center" vertical="center"/>
    </xf>
    <xf numFmtId="165" fontId="5" fillId="0" borderId="59" xfId="0" applyNumberFormat="1" applyFont="1" applyFill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</xf>
    <xf numFmtId="0" fontId="5" fillId="0" borderId="12" xfId="0" applyFont="1" applyBorder="1" applyAlignment="1" applyProtection="1">
      <alignment horizontal="center" vertical="center"/>
    </xf>
    <xf numFmtId="0" fontId="5" fillId="0" borderId="55" xfId="0" applyFont="1" applyBorder="1" applyAlignment="1" applyProtection="1">
      <alignment horizontal="center" vertical="center"/>
    </xf>
    <xf numFmtId="0" fontId="5" fillId="0" borderId="57" xfId="0" applyFont="1" applyBorder="1" applyAlignment="1" applyProtection="1">
      <alignment horizontal="center" vertical="center"/>
    </xf>
    <xf numFmtId="0" fontId="12" fillId="3" borderId="12" xfId="0" applyFont="1" applyFill="1" applyBorder="1" applyAlignment="1" applyProtection="1">
      <alignment horizontal="center"/>
      <protection hidden="1"/>
    </xf>
    <xf numFmtId="0" fontId="12" fillId="3" borderId="36" xfId="0" applyFont="1" applyFill="1" applyBorder="1" applyAlignment="1" applyProtection="1">
      <alignment horizontal="center"/>
      <protection hidden="1"/>
    </xf>
    <xf numFmtId="0" fontId="12" fillId="3" borderId="11" xfId="0" applyFont="1" applyFill="1" applyBorder="1" applyAlignment="1" applyProtection="1">
      <alignment horizontal="center"/>
      <protection hidden="1"/>
    </xf>
    <xf numFmtId="0" fontId="7" fillId="0" borderId="33" xfId="0" applyFont="1" applyFill="1" applyBorder="1" applyAlignment="1" applyProtection="1">
      <alignment horizontal="center" vertical="distributed"/>
      <protection hidden="1"/>
    </xf>
    <xf numFmtId="0" fontId="7" fillId="0" borderId="34" xfId="0" applyFont="1" applyFill="1" applyBorder="1" applyAlignment="1" applyProtection="1">
      <alignment horizontal="center" vertical="distributed"/>
      <protection hidden="1"/>
    </xf>
    <xf numFmtId="0" fontId="7" fillId="0" borderId="35" xfId="0" applyFont="1" applyFill="1" applyBorder="1" applyAlignment="1" applyProtection="1">
      <alignment horizontal="center" vertical="distributed"/>
      <protection hidden="1"/>
    </xf>
    <xf numFmtId="0" fontId="16" fillId="8" borderId="46" xfId="0" applyFont="1" applyFill="1" applyBorder="1" applyAlignment="1" applyProtection="1">
      <alignment horizontal="center" vertical="center"/>
    </xf>
    <xf numFmtId="0" fontId="16" fillId="8" borderId="47" xfId="0" applyFont="1" applyFill="1" applyBorder="1" applyAlignment="1" applyProtection="1">
      <alignment horizontal="center" vertical="center"/>
    </xf>
    <xf numFmtId="0" fontId="16" fillId="8" borderId="48" xfId="0" applyFont="1" applyFill="1" applyBorder="1" applyAlignment="1" applyProtection="1">
      <alignment horizontal="center" vertical="center"/>
    </xf>
    <xf numFmtId="0" fontId="5" fillId="0" borderId="37" xfId="0" applyFont="1" applyFill="1" applyBorder="1" applyAlignment="1" applyProtection="1">
      <alignment horizontal="center" vertical="center"/>
      <protection hidden="1"/>
    </xf>
    <xf numFmtId="0" fontId="5" fillId="0" borderId="38" xfId="0" applyFont="1" applyFill="1" applyBorder="1" applyAlignment="1" applyProtection="1">
      <alignment horizontal="center" vertical="center"/>
      <protection hidden="1"/>
    </xf>
    <xf numFmtId="0" fontId="5" fillId="0" borderId="39" xfId="0" applyFont="1" applyFill="1" applyBorder="1" applyAlignment="1" applyProtection="1">
      <alignment horizontal="center" vertical="center"/>
      <protection hidden="1"/>
    </xf>
    <xf numFmtId="166" fontId="5" fillId="0" borderId="24" xfId="0" applyNumberFormat="1" applyFont="1" applyFill="1" applyBorder="1" applyAlignment="1" applyProtection="1">
      <alignment horizontal="center"/>
      <protection hidden="1"/>
    </xf>
    <xf numFmtId="166" fontId="5" fillId="0" borderId="18" xfId="0" applyNumberFormat="1" applyFont="1" applyFill="1" applyBorder="1" applyAlignment="1" applyProtection="1">
      <alignment horizontal="center"/>
      <protection hidden="1"/>
    </xf>
    <xf numFmtId="166" fontId="5" fillId="0" borderId="19" xfId="0" applyNumberFormat="1" applyFont="1" applyFill="1" applyBorder="1" applyAlignment="1" applyProtection="1">
      <alignment horizontal="center"/>
      <protection hidden="1"/>
    </xf>
    <xf numFmtId="0" fontId="5" fillId="0" borderId="25" xfId="0" applyFont="1" applyFill="1" applyBorder="1" applyAlignment="1" applyProtection="1">
      <alignment horizontal="center"/>
      <protection hidden="1"/>
    </xf>
    <xf numFmtId="0" fontId="5" fillId="0" borderId="0" xfId="0" applyFont="1" applyFill="1" applyBorder="1" applyAlignment="1" applyProtection="1">
      <alignment horizontal="center"/>
      <protection hidden="1"/>
    </xf>
    <xf numFmtId="0" fontId="5" fillId="0" borderId="26" xfId="0" applyFont="1" applyFill="1" applyBorder="1" applyAlignment="1" applyProtection="1">
      <alignment horizontal="center"/>
      <protection hidden="1"/>
    </xf>
    <xf numFmtId="0" fontId="14" fillId="7" borderId="37" xfId="0" applyFont="1" applyFill="1" applyBorder="1" applyAlignment="1" applyProtection="1">
      <alignment horizontal="center" vertical="center" wrapText="1"/>
    </xf>
    <xf numFmtId="0" fontId="14" fillId="7" borderId="39" xfId="0" applyFont="1" applyFill="1" applyBorder="1" applyAlignment="1" applyProtection="1">
      <alignment horizontal="center" vertical="center" wrapText="1"/>
    </xf>
    <xf numFmtId="0" fontId="14" fillId="7" borderId="24" xfId="0" applyFont="1" applyFill="1" applyBorder="1" applyAlignment="1" applyProtection="1">
      <alignment horizontal="center" vertical="center" wrapText="1"/>
    </xf>
    <xf numFmtId="0" fontId="14" fillId="7" borderId="19" xfId="0" applyFont="1" applyFill="1" applyBorder="1" applyAlignment="1" applyProtection="1">
      <alignment horizontal="center" vertical="center" wrapText="1"/>
    </xf>
    <xf numFmtId="0" fontId="7" fillId="0" borderId="37" xfId="0" applyFont="1" applyFill="1" applyBorder="1" applyAlignment="1" applyProtection="1">
      <alignment horizontal="center" vertical="center"/>
      <protection hidden="1"/>
    </xf>
    <xf numFmtId="0" fontId="7" fillId="0" borderId="38" xfId="0" applyFont="1" applyFill="1" applyBorder="1" applyAlignment="1" applyProtection="1">
      <alignment horizontal="center" vertical="center"/>
      <protection hidden="1"/>
    </xf>
    <xf numFmtId="0" fontId="7" fillId="0" borderId="39" xfId="0" applyFont="1" applyFill="1" applyBorder="1" applyAlignment="1" applyProtection="1">
      <alignment horizontal="center" vertical="center"/>
      <protection hidden="1"/>
    </xf>
    <xf numFmtId="166" fontId="5" fillId="0" borderId="24" xfId="0" applyNumberFormat="1" applyFont="1" applyFill="1" applyBorder="1" applyAlignment="1" applyProtection="1">
      <alignment horizontal="center" vertical="center"/>
      <protection hidden="1"/>
    </xf>
    <xf numFmtId="166" fontId="5" fillId="0" borderId="18" xfId="0" applyNumberFormat="1" applyFont="1" applyFill="1" applyBorder="1" applyAlignment="1" applyProtection="1">
      <alignment horizontal="center" vertical="center"/>
      <protection hidden="1"/>
    </xf>
    <xf numFmtId="166" fontId="5" fillId="0" borderId="19" xfId="0" applyNumberFormat="1" applyFont="1" applyFill="1" applyBorder="1" applyAlignment="1" applyProtection="1">
      <alignment horizontal="center" vertical="center"/>
      <protection hidden="1"/>
    </xf>
    <xf numFmtId="0" fontId="8" fillId="0" borderId="37" xfId="0" applyFont="1" applyFill="1" applyBorder="1" applyAlignment="1" applyProtection="1">
      <alignment horizontal="center" vertical="center" wrapText="1"/>
    </xf>
    <xf numFmtId="0" fontId="8" fillId="0" borderId="38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25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26" xfId="0" applyFont="1" applyFill="1" applyBorder="1" applyAlignment="1" applyProtection="1">
      <alignment horizontal="center" vertical="center" wrapText="1"/>
    </xf>
    <xf numFmtId="0" fontId="8" fillId="0" borderId="24" xfId="0" applyFont="1" applyFill="1" applyBorder="1" applyAlignment="1" applyProtection="1">
      <alignment horizontal="center" vertical="center" wrapText="1"/>
    </xf>
    <xf numFmtId="0" fontId="8" fillId="0" borderId="18" xfId="0" applyFont="1" applyFill="1" applyBorder="1" applyAlignment="1" applyProtection="1">
      <alignment horizontal="center" vertical="center" wrapText="1"/>
    </xf>
    <xf numFmtId="0" fontId="8" fillId="0" borderId="19" xfId="0" applyFont="1" applyFill="1" applyBorder="1" applyAlignment="1" applyProtection="1">
      <alignment horizontal="center" vertical="center" wrapText="1"/>
    </xf>
    <xf numFmtId="0" fontId="13" fillId="0" borderId="25" xfId="0" applyFont="1" applyFill="1" applyBorder="1" applyAlignment="1" applyProtection="1">
      <alignment horizontal="center"/>
      <protection hidden="1"/>
    </xf>
    <xf numFmtId="0" fontId="13" fillId="0" borderId="0" xfId="0" applyFont="1" applyFill="1" applyBorder="1" applyAlignment="1" applyProtection="1">
      <alignment horizontal="center"/>
      <protection hidden="1"/>
    </xf>
    <xf numFmtId="0" fontId="13" fillId="0" borderId="26" xfId="0" applyFont="1" applyFill="1" applyBorder="1" applyAlignment="1" applyProtection="1">
      <alignment horizontal="center"/>
      <protection hidden="1"/>
    </xf>
    <xf numFmtId="0" fontId="6" fillId="9" borderId="37" xfId="0" applyFont="1" applyFill="1" applyBorder="1" applyAlignment="1" applyProtection="1">
      <alignment horizontal="left" vertical="top" wrapText="1"/>
    </xf>
    <xf numFmtId="0" fontId="0" fillId="9" borderId="38" xfId="0" applyFill="1" applyBorder="1" applyAlignment="1" applyProtection="1">
      <alignment horizontal="left" vertical="top" wrapText="1"/>
    </xf>
    <xf numFmtId="0" fontId="0" fillId="9" borderId="39" xfId="0" applyFill="1" applyBorder="1" applyAlignment="1" applyProtection="1">
      <alignment horizontal="left" vertical="top" wrapText="1"/>
    </xf>
    <xf numFmtId="0" fontId="0" fillId="9" borderId="25" xfId="0" applyFill="1" applyBorder="1" applyAlignment="1" applyProtection="1">
      <alignment horizontal="left" vertical="top" wrapText="1"/>
    </xf>
    <xf numFmtId="0" fontId="0" fillId="9" borderId="0" xfId="0" applyFill="1" applyBorder="1" applyAlignment="1" applyProtection="1">
      <alignment horizontal="left" vertical="top" wrapText="1"/>
    </xf>
    <xf numFmtId="0" fontId="0" fillId="9" borderId="26" xfId="0" applyFill="1" applyBorder="1" applyAlignment="1" applyProtection="1">
      <alignment horizontal="left" vertical="top" wrapText="1"/>
    </xf>
    <xf numFmtId="0" fontId="0" fillId="9" borderId="24" xfId="0" applyFill="1" applyBorder="1" applyAlignment="1" applyProtection="1">
      <alignment horizontal="left" vertical="top" wrapText="1"/>
    </xf>
    <xf numFmtId="0" fontId="0" fillId="9" borderId="18" xfId="0" applyFill="1" applyBorder="1" applyAlignment="1" applyProtection="1">
      <alignment horizontal="left" vertical="top" wrapText="1"/>
    </xf>
    <xf numFmtId="0" fontId="0" fillId="9" borderId="19" xfId="0" applyFill="1" applyBorder="1" applyAlignment="1" applyProtection="1">
      <alignment horizontal="left" vertical="top" wrapText="1"/>
    </xf>
    <xf numFmtId="0" fontId="9" fillId="0" borderId="37" xfId="0" applyFont="1" applyBorder="1" applyAlignment="1" applyProtection="1">
      <alignment horizontal="center" vertical="center"/>
      <protection hidden="1"/>
    </xf>
    <xf numFmtId="0" fontId="9" fillId="0" borderId="38" xfId="0" applyFont="1" applyBorder="1" applyAlignment="1" applyProtection="1">
      <alignment horizontal="center" vertical="center"/>
      <protection hidden="1"/>
    </xf>
    <xf numFmtId="0" fontId="9" fillId="0" borderId="39" xfId="0" applyFont="1" applyBorder="1" applyAlignment="1" applyProtection="1">
      <alignment horizontal="center" vertical="center"/>
      <protection hidden="1"/>
    </xf>
    <xf numFmtId="166" fontId="22" fillId="0" borderId="24" xfId="0" applyNumberFormat="1" applyFont="1" applyBorder="1" applyAlignment="1" applyProtection="1">
      <alignment horizontal="center" vertical="center"/>
      <protection hidden="1"/>
    </xf>
    <xf numFmtId="166" fontId="22" fillId="0" borderId="18" xfId="0" applyNumberFormat="1" applyFont="1" applyBorder="1" applyAlignment="1" applyProtection="1">
      <alignment horizontal="center" vertical="center"/>
      <protection hidden="1"/>
    </xf>
    <xf numFmtId="166" fontId="22" fillId="0" borderId="19" xfId="0" applyNumberFormat="1" applyFont="1" applyBorder="1" applyAlignment="1" applyProtection="1">
      <alignment horizontal="center" vertical="center"/>
      <protection hidden="1"/>
    </xf>
    <xf numFmtId="0" fontId="7" fillId="0" borderId="37" xfId="2" applyFont="1" applyFill="1" applyBorder="1" applyAlignment="1" applyProtection="1">
      <alignment horizontal="center" vertical="center"/>
      <protection hidden="1"/>
    </xf>
    <xf numFmtId="0" fontId="7" fillId="0" borderId="38" xfId="2" applyFont="1" applyFill="1" applyBorder="1" applyAlignment="1" applyProtection="1">
      <alignment horizontal="center" vertical="center"/>
      <protection hidden="1"/>
    </xf>
    <xf numFmtId="0" fontId="7" fillId="0" borderId="39" xfId="2" applyFont="1" applyFill="1" applyBorder="1" applyAlignment="1" applyProtection="1">
      <alignment horizontal="center" vertical="center"/>
      <protection hidden="1"/>
    </xf>
    <xf numFmtId="0" fontId="13" fillId="0" borderId="25" xfId="2" applyFont="1" applyFill="1" applyBorder="1" applyAlignment="1" applyProtection="1">
      <alignment horizontal="center"/>
      <protection hidden="1"/>
    </xf>
    <xf numFmtId="0" fontId="13" fillId="0" borderId="0" xfId="2" applyFont="1" applyFill="1" applyBorder="1" applyAlignment="1" applyProtection="1">
      <alignment horizontal="center"/>
      <protection hidden="1"/>
    </xf>
    <xf numFmtId="0" fontId="13" fillId="0" borderId="26" xfId="2" applyFont="1" applyFill="1" applyBorder="1" applyAlignment="1" applyProtection="1">
      <alignment horizontal="center"/>
      <protection hidden="1"/>
    </xf>
    <xf numFmtId="0" fontId="6" fillId="9" borderId="37" xfId="2" applyFont="1" applyFill="1" applyBorder="1" applyAlignment="1" applyProtection="1">
      <alignment horizontal="left" vertical="top" wrapText="1"/>
    </xf>
    <xf numFmtId="0" fontId="6" fillId="9" borderId="38" xfId="2" applyFill="1" applyBorder="1" applyAlignment="1" applyProtection="1">
      <alignment horizontal="left" vertical="top" wrapText="1"/>
    </xf>
    <xf numFmtId="0" fontId="6" fillId="9" borderId="39" xfId="2" applyFill="1" applyBorder="1" applyAlignment="1" applyProtection="1">
      <alignment horizontal="left" vertical="top" wrapText="1"/>
    </xf>
    <xf numFmtId="0" fontId="6" fillId="9" borderId="25" xfId="2" applyFill="1" applyBorder="1" applyAlignment="1" applyProtection="1">
      <alignment horizontal="left" vertical="top" wrapText="1"/>
    </xf>
    <xf numFmtId="0" fontId="6" fillId="9" borderId="0" xfId="2" applyFill="1" applyBorder="1" applyAlignment="1" applyProtection="1">
      <alignment horizontal="left" vertical="top" wrapText="1"/>
    </xf>
    <xf numFmtId="0" fontId="6" fillId="9" borderId="26" xfId="2" applyFill="1" applyBorder="1" applyAlignment="1" applyProtection="1">
      <alignment horizontal="left" vertical="top" wrapText="1"/>
    </xf>
    <xf numFmtId="0" fontId="6" fillId="9" borderId="24" xfId="2" applyFill="1" applyBorder="1" applyAlignment="1" applyProtection="1">
      <alignment horizontal="left" vertical="top" wrapText="1"/>
    </xf>
    <xf numFmtId="0" fontId="6" fillId="9" borderId="18" xfId="2" applyFill="1" applyBorder="1" applyAlignment="1" applyProtection="1">
      <alignment horizontal="left" vertical="top" wrapText="1"/>
    </xf>
    <xf numFmtId="0" fontId="6" fillId="9" borderId="19" xfId="2" applyFill="1" applyBorder="1" applyAlignment="1" applyProtection="1">
      <alignment horizontal="left" vertical="top" wrapText="1"/>
    </xf>
    <xf numFmtId="166" fontId="5" fillId="0" borderId="24" xfId="2" applyNumberFormat="1" applyFont="1" applyFill="1" applyBorder="1" applyAlignment="1" applyProtection="1">
      <alignment horizontal="center" vertical="center"/>
      <protection hidden="1"/>
    </xf>
    <xf numFmtId="166" fontId="5" fillId="0" borderId="18" xfId="2" applyNumberFormat="1" applyFont="1" applyFill="1" applyBorder="1" applyAlignment="1" applyProtection="1">
      <alignment horizontal="center" vertical="center"/>
      <protection hidden="1"/>
    </xf>
    <xf numFmtId="166" fontId="5" fillId="0" borderId="19" xfId="2" applyNumberFormat="1" applyFont="1" applyFill="1" applyBorder="1" applyAlignment="1" applyProtection="1">
      <alignment horizontal="center" vertical="center"/>
      <protection hidden="1"/>
    </xf>
    <xf numFmtId="0" fontId="8" fillId="0" borderId="37" xfId="2" applyFont="1" applyFill="1" applyBorder="1" applyAlignment="1" applyProtection="1">
      <alignment horizontal="center" vertical="center" wrapText="1"/>
    </xf>
    <xf numFmtId="0" fontId="8" fillId="0" borderId="38" xfId="2" applyFont="1" applyFill="1" applyBorder="1" applyAlignment="1" applyProtection="1">
      <alignment horizontal="center" vertical="center" wrapText="1"/>
    </xf>
    <xf numFmtId="0" fontId="8" fillId="0" borderId="39" xfId="2" applyFont="1" applyFill="1" applyBorder="1" applyAlignment="1" applyProtection="1">
      <alignment horizontal="center" vertical="center" wrapText="1"/>
    </xf>
    <xf numFmtId="0" fontId="8" fillId="0" borderId="25" xfId="2" applyFont="1" applyFill="1" applyBorder="1" applyAlignment="1" applyProtection="1">
      <alignment horizontal="center" vertical="center" wrapText="1"/>
    </xf>
    <xf numFmtId="0" fontId="8" fillId="0" borderId="0" xfId="2" applyFont="1" applyFill="1" applyBorder="1" applyAlignment="1" applyProtection="1">
      <alignment horizontal="center" vertical="center" wrapText="1"/>
    </xf>
    <xf numFmtId="0" fontId="8" fillId="0" borderId="26" xfId="2" applyFont="1" applyFill="1" applyBorder="1" applyAlignment="1" applyProtection="1">
      <alignment horizontal="center" vertical="center" wrapText="1"/>
    </xf>
    <xf numFmtId="0" fontId="8" fillId="0" borderId="24" xfId="2" applyFont="1" applyFill="1" applyBorder="1" applyAlignment="1" applyProtection="1">
      <alignment horizontal="center" vertical="center" wrapText="1"/>
    </xf>
    <xf numFmtId="0" fontId="8" fillId="0" borderId="18" xfId="2" applyFont="1" applyFill="1" applyBorder="1" applyAlignment="1" applyProtection="1">
      <alignment horizontal="center" vertical="center" wrapText="1"/>
    </xf>
    <xf numFmtId="0" fontId="8" fillId="0" borderId="19" xfId="2" applyFont="1" applyFill="1" applyBorder="1" applyAlignment="1" applyProtection="1">
      <alignment horizontal="center" vertical="center" wrapText="1"/>
    </xf>
    <xf numFmtId="0" fontId="9" fillId="0" borderId="20" xfId="0" applyFont="1" applyBorder="1" applyAlignment="1">
      <alignment horizontal="center"/>
    </xf>
    <xf numFmtId="0" fontId="9" fillId="0" borderId="17" xfId="0" applyFont="1" applyBorder="1" applyAlignment="1">
      <alignment horizontal="center"/>
    </xf>
  </cellXfs>
  <cellStyles count="3">
    <cellStyle name="normální" xfId="0" builtinId="0"/>
    <cellStyle name="normální 2" xfId="1"/>
    <cellStyle name="Normální 3" xfId="2"/>
  </cellStyles>
  <dxfs count="6"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0000"/>
        </patternFill>
      </fill>
    </dxf>
    <dxf>
      <font>
        <color theme="0"/>
      </font>
    </dxf>
    <dxf>
      <fill>
        <patternFill>
          <bgColor rgb="FFFF0000"/>
        </patternFill>
      </fill>
    </dxf>
  </dxfs>
  <tableStyles count="0" defaultTableStyle="TableStyleMedium9" defaultPivotStyle="PivotStyleLight16"/>
  <colors>
    <mruColors>
      <color rgb="FF0000FF"/>
      <color rgb="FFFFFF66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ctrlProps/ctrlProp7.xml><?xml version="1.0" encoding="utf-8"?>
<formControlPr xmlns="http://schemas.microsoft.com/office/spreadsheetml/2009/9/main" objectType="Button" lockText="1"/>
</file>

<file path=xl/ctrlProps/ctrlProp8.xml><?xml version="1.0" encoding="utf-8"?>
<formControlPr xmlns="http://schemas.microsoft.com/office/spreadsheetml/2009/9/main" objectType="Button" lockText="1"/>
</file>

<file path=xl/ctrlProps/ctrlProp9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6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123825</xdr:rowOff>
    </xdr:from>
    <xdr:to>
      <xdr:col>1</xdr:col>
      <xdr:colOff>590550</xdr:colOff>
      <xdr:row>0</xdr:row>
      <xdr:rowOff>971550</xdr:rowOff>
    </xdr:to>
    <xdr:pic>
      <xdr:nvPicPr>
        <xdr:cNvPr id="2069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885825" cy="847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76200</xdr:colOff>
      <xdr:row>0</xdr:row>
      <xdr:rowOff>123825</xdr:rowOff>
    </xdr:from>
    <xdr:to>
      <xdr:col>1</xdr:col>
      <xdr:colOff>590550</xdr:colOff>
      <xdr:row>0</xdr:row>
      <xdr:rowOff>1033096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123825"/>
          <a:ext cx="888023" cy="90927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1381125</xdr:colOff>
      <xdr:row>0</xdr:row>
      <xdr:rowOff>174625</xdr:rowOff>
    </xdr:from>
    <xdr:to>
      <xdr:col>7</xdr:col>
      <xdr:colOff>565150</xdr:colOff>
      <xdr:row>0</xdr:row>
      <xdr:rowOff>1012825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707188" y="174625"/>
          <a:ext cx="890587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65943</xdr:colOff>
      <xdr:row>0</xdr:row>
      <xdr:rowOff>64342</xdr:rowOff>
    </xdr:from>
    <xdr:to>
      <xdr:col>1</xdr:col>
      <xdr:colOff>597045</xdr:colOff>
      <xdr:row>2</xdr:row>
      <xdr:rowOff>249115</xdr:rowOff>
    </xdr:to>
    <xdr:pic>
      <xdr:nvPicPr>
        <xdr:cNvPr id="5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5943" y="64342"/>
          <a:ext cx="904775" cy="80023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2791558</xdr:colOff>
      <xdr:row>0</xdr:row>
      <xdr:rowOff>21981</xdr:rowOff>
    </xdr:from>
    <xdr:to>
      <xdr:col>6</xdr:col>
      <xdr:colOff>546712</xdr:colOff>
      <xdr:row>2</xdr:row>
      <xdr:rowOff>197729</xdr:rowOff>
    </xdr:to>
    <xdr:pic>
      <xdr:nvPicPr>
        <xdr:cNvPr id="6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202366" y="21981"/>
          <a:ext cx="847725" cy="791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1879023</xdr:colOff>
      <xdr:row>0</xdr:row>
      <xdr:rowOff>103909</xdr:rowOff>
    </xdr:from>
    <xdr:to>
      <xdr:col>7</xdr:col>
      <xdr:colOff>2824596</xdr:colOff>
      <xdr:row>2</xdr:row>
      <xdr:rowOff>11906</xdr:rowOff>
    </xdr:to>
    <xdr:pic>
      <xdr:nvPicPr>
        <xdr:cNvPr id="4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970568" y="103909"/>
          <a:ext cx="949903" cy="86915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16453</xdr:colOff>
      <xdr:row>0</xdr:row>
      <xdr:rowOff>39832</xdr:rowOff>
    </xdr:from>
    <xdr:to>
      <xdr:col>1</xdr:col>
      <xdr:colOff>519545</xdr:colOff>
      <xdr:row>2</xdr:row>
      <xdr:rowOff>97077</xdr:rowOff>
    </xdr:to>
    <xdr:pic>
      <xdr:nvPicPr>
        <xdr:cNvPr id="5" name="Obrázek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53" y="39832"/>
          <a:ext cx="1057274" cy="101840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1879023</xdr:colOff>
      <xdr:row>0</xdr:row>
      <xdr:rowOff>103909</xdr:rowOff>
    </xdr:from>
    <xdr:to>
      <xdr:col>7</xdr:col>
      <xdr:colOff>2824596</xdr:colOff>
      <xdr:row>2</xdr:row>
      <xdr:rowOff>11906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1198" y="103909"/>
          <a:ext cx="945573" cy="860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16453</xdr:colOff>
      <xdr:row>0</xdr:row>
      <xdr:rowOff>39832</xdr:rowOff>
    </xdr:from>
    <xdr:to>
      <xdr:col>1</xdr:col>
      <xdr:colOff>519545</xdr:colOff>
      <xdr:row>2</xdr:row>
      <xdr:rowOff>97077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53" y="39832"/>
          <a:ext cx="1055542" cy="1009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38099</xdr:rowOff>
    </xdr:from>
    <xdr:to>
      <xdr:col>1</xdr:col>
      <xdr:colOff>714375</xdr:colOff>
      <xdr:row>1</xdr:row>
      <xdr:rowOff>137709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7624" y="38099"/>
          <a:ext cx="866776" cy="8520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504825</xdr:colOff>
      <xdr:row>0</xdr:row>
      <xdr:rowOff>95250</xdr:rowOff>
    </xdr:from>
    <xdr:to>
      <xdr:col>7</xdr:col>
      <xdr:colOff>533400</xdr:colOff>
      <xdr:row>1</xdr:row>
      <xdr:rowOff>133985</xdr:rowOff>
    </xdr:to>
    <xdr:pic>
      <xdr:nvPicPr>
        <xdr:cNvPr id="5" name="Picture 7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95900" y="95250"/>
          <a:ext cx="847725" cy="79121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1879023</xdr:colOff>
      <xdr:row>0</xdr:row>
      <xdr:rowOff>103909</xdr:rowOff>
    </xdr:from>
    <xdr:to>
      <xdr:col>7</xdr:col>
      <xdr:colOff>2824596</xdr:colOff>
      <xdr:row>2</xdr:row>
      <xdr:rowOff>221456</xdr:rowOff>
    </xdr:to>
    <xdr:pic>
      <xdr:nvPicPr>
        <xdr:cNvPr id="2" name="Picture 8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851198" y="103909"/>
          <a:ext cx="945573" cy="86049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16453</xdr:colOff>
      <xdr:row>0</xdr:row>
      <xdr:rowOff>39832</xdr:rowOff>
    </xdr:from>
    <xdr:to>
      <xdr:col>1</xdr:col>
      <xdr:colOff>519545</xdr:colOff>
      <xdr:row>3</xdr:row>
      <xdr:rowOff>68502</xdr:rowOff>
    </xdr:to>
    <xdr:pic>
      <xdr:nvPicPr>
        <xdr:cNvPr id="3" name="Obrázek 1"/>
        <xdr:cNvPicPr>
          <a:picLocks noChangeAspect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6453" y="39832"/>
          <a:ext cx="1055542" cy="100974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Maly%20svratecky%20maraton+Kolem%20V&#237;rsk&#233;%20p&#345;ehrady\KVP\B&#283;h%20Byst&#345;ickem%202015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ezenční listina"/>
      <sheetName val="Startovní listina"/>
      <sheetName val="Výsledková listina"/>
      <sheetName val="Běh přes přehradu"/>
      <sheetName val="mezičasy"/>
      <sheetName val="List1"/>
      <sheetName val="Výsledková listina (2014)"/>
    </sheetNames>
    <sheetDataSet>
      <sheetData sheetId="0">
        <row r="2">
          <cell r="O2">
            <v>2015</v>
          </cell>
        </row>
      </sheetData>
      <sheetData sheetId="1">
        <row r="3">
          <cell r="A3">
            <v>42154</v>
          </cell>
          <cell r="B3">
            <v>0</v>
          </cell>
          <cell r="C3">
            <v>0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</row>
        <row r="5">
          <cell r="B5">
            <v>1</v>
          </cell>
          <cell r="C5" t="str">
            <v>Kuneš</v>
          </cell>
          <cell r="D5" t="str">
            <v>David</v>
          </cell>
          <cell r="E5">
            <v>1974</v>
          </cell>
          <cell r="F5" t="str">
            <v>Tišnov</v>
          </cell>
          <cell r="G5" t="str">
            <v>B</v>
          </cell>
        </row>
        <row r="6">
          <cell r="B6">
            <v>2</v>
          </cell>
          <cell r="C6" t="str">
            <v>Hübner</v>
          </cell>
          <cell r="D6" t="str">
            <v>Tomáš</v>
          </cell>
          <cell r="E6">
            <v>1979</v>
          </cell>
          <cell r="F6" t="str">
            <v>SDH Bolešín</v>
          </cell>
          <cell r="G6" t="str">
            <v>A</v>
          </cell>
        </row>
        <row r="7">
          <cell r="B7">
            <v>3</v>
          </cell>
          <cell r="C7" t="str">
            <v>Rubič</v>
          </cell>
          <cell r="D7" t="str">
            <v>Daniel</v>
          </cell>
          <cell r="E7">
            <v>1985</v>
          </cell>
          <cell r="F7" t="str">
            <v>New Balance Team</v>
          </cell>
          <cell r="G7" t="str">
            <v>A</v>
          </cell>
        </row>
        <row r="8">
          <cell r="B8">
            <v>4</v>
          </cell>
          <cell r="C8" t="str">
            <v>Ulrich</v>
          </cell>
          <cell r="D8" t="str">
            <v>Zdeněk</v>
          </cell>
          <cell r="E8">
            <v>1976</v>
          </cell>
          <cell r="F8" t="str">
            <v>VELUX Vyškov</v>
          </cell>
          <cell r="G8" t="str">
            <v>A</v>
          </cell>
        </row>
        <row r="9">
          <cell r="B9">
            <v>5</v>
          </cell>
          <cell r="C9" t="str">
            <v>Jalůvka</v>
          </cell>
          <cell r="D9" t="str">
            <v>Petr</v>
          </cell>
          <cell r="E9">
            <v>1976</v>
          </cell>
          <cell r="F9" t="str">
            <v>VELUX Vyškov</v>
          </cell>
          <cell r="G9" t="str">
            <v>A</v>
          </cell>
        </row>
        <row r="10">
          <cell r="B10">
            <v>6</v>
          </cell>
          <cell r="C10" t="str">
            <v>Koudelka</v>
          </cell>
          <cell r="D10" t="str">
            <v>Josef</v>
          </cell>
          <cell r="E10">
            <v>1973</v>
          </cell>
          <cell r="F10" t="str">
            <v>VELUX Vyškov</v>
          </cell>
          <cell r="G10" t="str">
            <v>B</v>
          </cell>
        </row>
        <row r="11">
          <cell r="B11">
            <v>7</v>
          </cell>
          <cell r="C11" t="str">
            <v>Scherrer</v>
          </cell>
          <cell r="D11" t="str">
            <v>Jroslav</v>
          </cell>
          <cell r="E11">
            <v>1960</v>
          </cell>
          <cell r="F11" t="str">
            <v>Orel Moravské Budějovice</v>
          </cell>
          <cell r="G11" t="str">
            <v>C</v>
          </cell>
        </row>
        <row r="12">
          <cell r="B12">
            <v>8</v>
          </cell>
          <cell r="C12" t="str">
            <v>Tesařová</v>
          </cell>
          <cell r="D12" t="str">
            <v>Marie</v>
          </cell>
          <cell r="E12">
            <v>1954</v>
          </cell>
          <cell r="F12" t="str">
            <v>Křižanov</v>
          </cell>
          <cell r="G12" t="str">
            <v>H</v>
          </cell>
        </row>
        <row r="13">
          <cell r="B13">
            <v>9</v>
          </cell>
          <cell r="C13" t="str">
            <v>Kropáček</v>
          </cell>
          <cell r="D13" t="str">
            <v>Jaroslav</v>
          </cell>
          <cell r="E13">
            <v>1970</v>
          </cell>
          <cell r="F13" t="str">
            <v>Brno</v>
          </cell>
          <cell r="G13" t="str">
            <v>B</v>
          </cell>
        </row>
        <row r="14">
          <cell r="B14">
            <v>10</v>
          </cell>
          <cell r="C14" t="str">
            <v>Ožana</v>
          </cell>
          <cell r="D14" t="str">
            <v>Václav</v>
          </cell>
          <cell r="E14">
            <v>1964</v>
          </cell>
          <cell r="F14" t="str">
            <v>TJ Nové Město na Moravě</v>
          </cell>
          <cell r="G14" t="str">
            <v>C</v>
          </cell>
        </row>
        <row r="15">
          <cell r="B15">
            <v>11</v>
          </cell>
          <cell r="C15" t="str">
            <v>Pokorný</v>
          </cell>
          <cell r="D15" t="str">
            <v>Václav</v>
          </cell>
          <cell r="E15">
            <v>1978</v>
          </cell>
          <cell r="F15" t="str">
            <v>Brno</v>
          </cell>
          <cell r="G15" t="str">
            <v>A</v>
          </cell>
        </row>
        <row r="16">
          <cell r="B16">
            <v>12</v>
          </cell>
          <cell r="C16" t="str">
            <v>Štýbnar</v>
          </cell>
          <cell r="D16" t="str">
            <v>Zbyněk</v>
          </cell>
          <cell r="E16">
            <v>1974</v>
          </cell>
          <cell r="F16" t="str">
            <v>Běřec Vysočiny Jihlava</v>
          </cell>
          <cell r="G16" t="str">
            <v>B</v>
          </cell>
        </row>
        <row r="17">
          <cell r="B17">
            <v>13</v>
          </cell>
          <cell r="C17" t="str">
            <v>Hejtmánek</v>
          </cell>
          <cell r="D17" t="str">
            <v>Miroslav</v>
          </cell>
          <cell r="E17">
            <v>1970</v>
          </cell>
          <cell r="F17" t="str">
            <v>Brno</v>
          </cell>
          <cell r="G17" t="str">
            <v>B</v>
          </cell>
        </row>
        <row r="18">
          <cell r="B18">
            <v>14</v>
          </cell>
          <cell r="C18" t="str">
            <v>Zavadil</v>
          </cell>
          <cell r="D18" t="str">
            <v>Alexandr</v>
          </cell>
          <cell r="E18">
            <v>1966</v>
          </cell>
          <cell r="F18" t="str">
            <v>Jeseník</v>
          </cell>
          <cell r="G18" t="str">
            <v>B</v>
          </cell>
        </row>
        <row r="19">
          <cell r="B19">
            <v>16</v>
          </cell>
          <cell r="C19" t="str">
            <v>Janek</v>
          </cell>
          <cell r="D19" t="str">
            <v>Petr</v>
          </cell>
          <cell r="E19">
            <v>1969</v>
          </cell>
          <cell r="F19" t="str">
            <v>Brno</v>
          </cell>
          <cell r="G19" t="str">
            <v>B</v>
          </cell>
        </row>
        <row r="20">
          <cell r="B20">
            <v>17</v>
          </cell>
          <cell r="C20" t="str">
            <v>Fučík</v>
          </cell>
          <cell r="D20" t="str">
            <v>Jaroslav</v>
          </cell>
          <cell r="E20">
            <v>1974</v>
          </cell>
          <cell r="F20" t="str">
            <v>Prosetín</v>
          </cell>
          <cell r="G20" t="str">
            <v>B</v>
          </cell>
        </row>
        <row r="21">
          <cell r="B21">
            <v>18</v>
          </cell>
          <cell r="C21" t="str">
            <v>Procházková</v>
          </cell>
          <cell r="D21" t="str">
            <v>Tereza</v>
          </cell>
          <cell r="E21">
            <v>1990</v>
          </cell>
          <cell r="F21" t="str">
            <v>Ořechov</v>
          </cell>
          <cell r="G21" t="str">
            <v>F</v>
          </cell>
        </row>
        <row r="22">
          <cell r="B22">
            <v>19</v>
          </cell>
          <cell r="C22" t="str">
            <v>Veškrna</v>
          </cell>
          <cell r="D22" t="str">
            <v>Ivan</v>
          </cell>
          <cell r="E22">
            <v>1983</v>
          </cell>
          <cell r="F22" t="str">
            <v>Brno</v>
          </cell>
          <cell r="G22" t="str">
            <v>A</v>
          </cell>
        </row>
        <row r="23">
          <cell r="B23">
            <v>21</v>
          </cell>
          <cell r="C23" t="str">
            <v>Hýbl</v>
          </cell>
          <cell r="D23" t="str">
            <v>Jiří</v>
          </cell>
          <cell r="E23">
            <v>1967</v>
          </cell>
          <cell r="F23" t="str">
            <v>Hrušovany u Brna</v>
          </cell>
          <cell r="G23" t="str">
            <v>B</v>
          </cell>
        </row>
        <row r="24">
          <cell r="B24">
            <v>22</v>
          </cell>
          <cell r="C24" t="str">
            <v>Špičák</v>
          </cell>
          <cell r="D24" t="str">
            <v>Pavel</v>
          </cell>
          <cell r="E24">
            <v>1978</v>
          </cell>
          <cell r="F24" t="str">
            <v>Vyškov</v>
          </cell>
          <cell r="G24" t="str">
            <v>A</v>
          </cell>
        </row>
        <row r="25">
          <cell r="B25">
            <v>23</v>
          </cell>
          <cell r="C25" t="str">
            <v>Czerný</v>
          </cell>
          <cell r="D25" t="str">
            <v>Pavel</v>
          </cell>
          <cell r="E25">
            <v>1981</v>
          </cell>
          <cell r="F25" t="str">
            <v>Karviná</v>
          </cell>
          <cell r="G25" t="str">
            <v>A</v>
          </cell>
        </row>
        <row r="26">
          <cell r="B26">
            <v>24</v>
          </cell>
          <cell r="C26" t="str">
            <v>Pozler</v>
          </cell>
          <cell r="D26" t="str">
            <v>Jiří</v>
          </cell>
          <cell r="E26">
            <v>1983</v>
          </cell>
          <cell r="F26" t="str">
            <v>Hradec Králové</v>
          </cell>
          <cell r="G26" t="str">
            <v>A</v>
          </cell>
        </row>
        <row r="27">
          <cell r="B27">
            <v>26</v>
          </cell>
          <cell r="C27" t="str">
            <v>Rozkoš</v>
          </cell>
          <cell r="D27" t="str">
            <v>Tomáš</v>
          </cell>
          <cell r="E27">
            <v>1984</v>
          </cell>
          <cell r="F27" t="str">
            <v>Hradec Králové</v>
          </cell>
          <cell r="G27" t="str">
            <v>A</v>
          </cell>
        </row>
        <row r="28">
          <cell r="B28">
            <v>27</v>
          </cell>
          <cell r="C28" t="str">
            <v>Krátký</v>
          </cell>
          <cell r="D28" t="str">
            <v>Josef</v>
          </cell>
          <cell r="E28">
            <v>1965</v>
          </cell>
          <cell r="F28" t="str">
            <v>Hvězda SKP Pardubice</v>
          </cell>
          <cell r="G28" t="str">
            <v>C</v>
          </cell>
        </row>
        <row r="29">
          <cell r="B29">
            <v>28</v>
          </cell>
          <cell r="C29" t="str">
            <v>Mareš</v>
          </cell>
          <cell r="D29" t="str">
            <v>Bohumil</v>
          </cell>
          <cell r="E29">
            <v>1951</v>
          </cell>
          <cell r="F29" t="str">
            <v>LEAR Brno</v>
          </cell>
          <cell r="G29" t="str">
            <v>D</v>
          </cell>
        </row>
        <row r="30">
          <cell r="B30">
            <v>29</v>
          </cell>
          <cell r="C30" t="str">
            <v>Kolman</v>
          </cell>
          <cell r="D30" t="str">
            <v>Jakub</v>
          </cell>
          <cell r="E30">
            <v>1976</v>
          </cell>
          <cell r="F30" t="str">
            <v>Posilovna Průvan</v>
          </cell>
          <cell r="G30" t="str">
            <v>A</v>
          </cell>
        </row>
        <row r="31">
          <cell r="B31">
            <v>30</v>
          </cell>
          <cell r="C31" t="str">
            <v>Kaše</v>
          </cell>
          <cell r="D31" t="str">
            <v>Jaroslav</v>
          </cell>
          <cell r="E31">
            <v>1953</v>
          </cell>
          <cell r="F31" t="str">
            <v>Club běžeckých outsiderů</v>
          </cell>
          <cell r="G31" t="str">
            <v>D</v>
          </cell>
        </row>
        <row r="32">
          <cell r="B32">
            <v>31</v>
          </cell>
          <cell r="C32" t="str">
            <v>Hrdina</v>
          </cell>
          <cell r="D32" t="str">
            <v>Tomáš</v>
          </cell>
          <cell r="E32">
            <v>1979</v>
          </cell>
          <cell r="F32" t="str">
            <v>Moravský Krumlov</v>
          </cell>
          <cell r="G32" t="str">
            <v>A</v>
          </cell>
        </row>
        <row r="33">
          <cell r="B33">
            <v>33</v>
          </cell>
          <cell r="C33" t="str">
            <v>Janů</v>
          </cell>
          <cell r="D33" t="str">
            <v>Jan</v>
          </cell>
          <cell r="E33">
            <v>1993</v>
          </cell>
          <cell r="F33" t="str">
            <v>Hvězda SKP Pardubice</v>
          </cell>
          <cell r="G33" t="str">
            <v>A</v>
          </cell>
        </row>
        <row r="34">
          <cell r="B34">
            <v>34</v>
          </cell>
          <cell r="C34" t="str">
            <v>Baciu</v>
          </cell>
          <cell r="D34" t="str">
            <v>Serban</v>
          </cell>
          <cell r="E34">
            <v>1980</v>
          </cell>
          <cell r="F34" t="str">
            <v>RUMUNSKO</v>
          </cell>
          <cell r="G34" t="str">
            <v>A</v>
          </cell>
        </row>
        <row r="35">
          <cell r="B35">
            <v>35</v>
          </cell>
          <cell r="C35" t="str">
            <v>Horný</v>
          </cell>
          <cell r="D35" t="str">
            <v>Petr</v>
          </cell>
          <cell r="E35">
            <v>1969</v>
          </cell>
          <cell r="F35" t="str">
            <v>SVČ Ledeč nad Sázavou</v>
          </cell>
          <cell r="G35" t="str">
            <v>B</v>
          </cell>
        </row>
        <row r="36">
          <cell r="B36">
            <v>36</v>
          </cell>
          <cell r="C36" t="str">
            <v>Raclavský</v>
          </cell>
          <cell r="D36" t="str">
            <v>Vlastimil</v>
          </cell>
          <cell r="E36">
            <v>1955</v>
          </cell>
          <cell r="F36" t="str">
            <v>Liga 100 Olomouc</v>
          </cell>
          <cell r="G36" t="str">
            <v>D</v>
          </cell>
        </row>
        <row r="37">
          <cell r="B37">
            <v>37</v>
          </cell>
          <cell r="C37" t="str">
            <v>Lenhart</v>
          </cell>
          <cell r="D37" t="str">
            <v>Vít</v>
          </cell>
          <cell r="E37">
            <v>1982</v>
          </cell>
          <cell r="F37" t="str">
            <v>Liga 100 Olomouc</v>
          </cell>
          <cell r="G37" t="str">
            <v>A</v>
          </cell>
        </row>
        <row r="38">
          <cell r="B38">
            <v>38</v>
          </cell>
          <cell r="C38" t="str">
            <v>Němec</v>
          </cell>
          <cell r="D38" t="str">
            <v>Roman</v>
          </cell>
          <cell r="E38">
            <v>1972</v>
          </cell>
          <cell r="F38" t="str">
            <v>Brna</v>
          </cell>
          <cell r="G38" t="str">
            <v>B</v>
          </cell>
        </row>
        <row r="39">
          <cell r="B39">
            <v>40</v>
          </cell>
          <cell r="C39" t="str">
            <v>Kupka</v>
          </cell>
          <cell r="D39" t="str">
            <v>Pavel</v>
          </cell>
          <cell r="E39">
            <v>1975</v>
          </cell>
          <cell r="F39" t="str">
            <v>Lukovany</v>
          </cell>
          <cell r="G39" t="str">
            <v>B</v>
          </cell>
        </row>
        <row r="40">
          <cell r="B40">
            <v>41</v>
          </cell>
          <cell r="C40" t="str">
            <v>Glier</v>
          </cell>
          <cell r="D40" t="str">
            <v>Michal</v>
          </cell>
          <cell r="E40">
            <v>1982</v>
          </cell>
          <cell r="F40" t="str">
            <v>Moravská Slávia Brno</v>
          </cell>
          <cell r="G40" t="str">
            <v>A</v>
          </cell>
        </row>
        <row r="41">
          <cell r="B41">
            <v>42</v>
          </cell>
          <cell r="C41" t="str">
            <v>Komárková</v>
          </cell>
          <cell r="D41" t="str">
            <v>Zdeňka</v>
          </cell>
          <cell r="E41">
            <v>1974</v>
          </cell>
          <cell r="F41" t="str">
            <v>SDH Bolešín</v>
          </cell>
          <cell r="G41" t="str">
            <v>G</v>
          </cell>
        </row>
        <row r="42">
          <cell r="B42">
            <v>43</v>
          </cell>
          <cell r="C42" t="str">
            <v>Krejčí</v>
          </cell>
          <cell r="D42" t="str">
            <v>Tomáš</v>
          </cell>
          <cell r="E42">
            <v>1986</v>
          </cell>
          <cell r="F42" t="str">
            <v>Liga 100 Olomouc</v>
          </cell>
          <cell r="G42" t="str">
            <v>A</v>
          </cell>
        </row>
        <row r="43">
          <cell r="B43">
            <v>44</v>
          </cell>
          <cell r="C43" t="str">
            <v>Jílek</v>
          </cell>
          <cell r="D43" t="str">
            <v>Martin</v>
          </cell>
          <cell r="E43">
            <v>1977</v>
          </cell>
          <cell r="F43" t="str">
            <v>Tajfun Litomyšl</v>
          </cell>
          <cell r="G43" t="str">
            <v>A</v>
          </cell>
        </row>
        <row r="44">
          <cell r="B44">
            <v>45</v>
          </cell>
          <cell r="C44" t="str">
            <v>Lauterbachová</v>
          </cell>
          <cell r="D44" t="str">
            <v>Lucie</v>
          </cell>
          <cell r="E44">
            <v>1981</v>
          </cell>
          <cell r="F44" t="str">
            <v>Líšnice</v>
          </cell>
          <cell r="G44" t="str">
            <v>F</v>
          </cell>
        </row>
        <row r="45">
          <cell r="B45">
            <v>46</v>
          </cell>
          <cell r="C45" t="str">
            <v>Suchý</v>
          </cell>
          <cell r="D45" t="str">
            <v>Karel</v>
          </cell>
          <cell r="E45">
            <v>1956</v>
          </cell>
          <cell r="F45" t="str">
            <v>Atletic Třebíč</v>
          </cell>
          <cell r="G45" t="str">
            <v>C</v>
          </cell>
        </row>
        <row r="46">
          <cell r="B46">
            <v>47</v>
          </cell>
          <cell r="C46" t="str">
            <v>Procházka</v>
          </cell>
          <cell r="D46" t="str">
            <v>Pavel</v>
          </cell>
          <cell r="E46">
            <v>1988</v>
          </cell>
          <cell r="F46" t="str">
            <v>Bystřice nad Pernštejnem</v>
          </cell>
          <cell r="G46" t="str">
            <v>A</v>
          </cell>
        </row>
        <row r="47">
          <cell r="B47">
            <v>48</v>
          </cell>
          <cell r="C47" t="str">
            <v>Nosek</v>
          </cell>
          <cell r="D47" t="str">
            <v>Pavel</v>
          </cell>
          <cell r="E47">
            <v>1965</v>
          </cell>
          <cell r="F47" t="str">
            <v>ASK Slavkov u Brna</v>
          </cell>
          <cell r="G47" t="str">
            <v>C</v>
          </cell>
        </row>
        <row r="48">
          <cell r="B48">
            <v>49</v>
          </cell>
          <cell r="C48" t="str">
            <v>Žejšek</v>
          </cell>
          <cell r="D48" t="str">
            <v>Martin</v>
          </cell>
          <cell r="E48">
            <v>1984</v>
          </cell>
          <cell r="F48" t="str">
            <v>Kašpaři VM</v>
          </cell>
          <cell r="G48" t="str">
            <v>A</v>
          </cell>
        </row>
        <row r="49">
          <cell r="B49">
            <v>50</v>
          </cell>
          <cell r="C49" t="str">
            <v>Kopecká</v>
          </cell>
          <cell r="D49" t="str">
            <v>Michaela</v>
          </cell>
          <cell r="E49">
            <v>1982</v>
          </cell>
          <cell r="F49" t="str">
            <v>Kometky Boskovice</v>
          </cell>
          <cell r="G49" t="str">
            <v>F</v>
          </cell>
        </row>
        <row r="50">
          <cell r="B50">
            <v>51</v>
          </cell>
          <cell r="C50" t="str">
            <v>Čech</v>
          </cell>
          <cell r="D50" t="str">
            <v>Ladislav</v>
          </cell>
          <cell r="E50">
            <v>1973</v>
          </cell>
          <cell r="F50" t="str">
            <v>Mokrá</v>
          </cell>
          <cell r="G50" t="str">
            <v>B</v>
          </cell>
        </row>
        <row r="51">
          <cell r="B51">
            <v>53</v>
          </cell>
          <cell r="C51" t="str">
            <v>Skřivánková</v>
          </cell>
          <cell r="D51" t="str">
            <v>Dana</v>
          </cell>
          <cell r="E51">
            <v>1967</v>
          </cell>
          <cell r="F51" t="str">
            <v>LRS Vyškov</v>
          </cell>
          <cell r="G51" t="str">
            <v>H</v>
          </cell>
        </row>
        <row r="52">
          <cell r="B52">
            <v>54</v>
          </cell>
          <cell r="C52" t="str">
            <v>Skřivánek</v>
          </cell>
          <cell r="D52" t="str">
            <v>Petr</v>
          </cell>
          <cell r="E52">
            <v>1966</v>
          </cell>
          <cell r="F52" t="str">
            <v>LRS Vyškov</v>
          </cell>
          <cell r="G52" t="str">
            <v>B</v>
          </cell>
        </row>
        <row r="53">
          <cell r="B53">
            <v>55</v>
          </cell>
          <cell r="C53" t="str">
            <v>Navrátil</v>
          </cell>
          <cell r="D53" t="str">
            <v>Miroslav</v>
          </cell>
          <cell r="E53">
            <v>1971</v>
          </cell>
          <cell r="F53" t="str">
            <v>Tišnov</v>
          </cell>
          <cell r="G53" t="str">
            <v>B</v>
          </cell>
        </row>
        <row r="54">
          <cell r="B54">
            <v>56</v>
          </cell>
          <cell r="C54" t="str">
            <v>Kašová</v>
          </cell>
          <cell r="D54" t="str">
            <v>Hana</v>
          </cell>
          <cell r="E54">
            <v>1954</v>
          </cell>
          <cell r="F54" t="str">
            <v>BARNEX SPORT Brno</v>
          </cell>
          <cell r="G54" t="str">
            <v>H</v>
          </cell>
        </row>
        <row r="55">
          <cell r="B55">
            <v>57</v>
          </cell>
          <cell r="C55" t="str">
            <v>Vintrlík</v>
          </cell>
          <cell r="D55" t="str">
            <v>Martin</v>
          </cell>
          <cell r="E55">
            <v>1977</v>
          </cell>
          <cell r="F55" t="str">
            <v>Křepice</v>
          </cell>
          <cell r="G55" t="str">
            <v>A</v>
          </cell>
        </row>
        <row r="56">
          <cell r="B56">
            <v>58</v>
          </cell>
          <cell r="C56" t="str">
            <v>Barešová</v>
          </cell>
          <cell r="D56" t="str">
            <v>Milada</v>
          </cell>
          <cell r="E56">
            <v>1975</v>
          </cell>
          <cell r="F56" t="str">
            <v>Kunštát</v>
          </cell>
          <cell r="G56" t="str">
            <v>G</v>
          </cell>
        </row>
        <row r="57">
          <cell r="B57">
            <v>59</v>
          </cell>
          <cell r="C57" t="str">
            <v>Dřímalová</v>
          </cell>
          <cell r="D57" t="str">
            <v>Martina</v>
          </cell>
          <cell r="E57">
            <v>1989</v>
          </cell>
          <cell r="F57" t="str">
            <v>Liga 100 Olomouc</v>
          </cell>
          <cell r="G57" t="str">
            <v>F</v>
          </cell>
        </row>
        <row r="58">
          <cell r="B58">
            <v>60</v>
          </cell>
          <cell r="C58" t="str">
            <v>Šorf</v>
          </cell>
          <cell r="D58" t="str">
            <v>Ivo</v>
          </cell>
          <cell r="E58">
            <v>1975</v>
          </cell>
          <cell r="F58" t="str">
            <v>ABND Racing Team Bystřice nad Pernštejnem</v>
          </cell>
          <cell r="G58" t="str">
            <v>B</v>
          </cell>
        </row>
        <row r="59">
          <cell r="B59">
            <v>61</v>
          </cell>
          <cell r="C59" t="str">
            <v>Štěpánek</v>
          </cell>
          <cell r="D59" t="str">
            <v>Martin</v>
          </cell>
          <cell r="E59">
            <v>1981</v>
          </cell>
          <cell r="F59" t="str">
            <v>Popůvky</v>
          </cell>
          <cell r="G59" t="str">
            <v>A</v>
          </cell>
        </row>
        <row r="60">
          <cell r="B60">
            <v>62</v>
          </cell>
          <cell r="C60" t="str">
            <v>Kratochvíl</v>
          </cell>
          <cell r="D60" t="str">
            <v>Jaroslav</v>
          </cell>
          <cell r="E60">
            <v>1977</v>
          </cell>
          <cell r="F60" t="str">
            <v>SDH Hluboké</v>
          </cell>
          <cell r="G60" t="str">
            <v>A</v>
          </cell>
        </row>
        <row r="61">
          <cell r="B61">
            <v>63</v>
          </cell>
          <cell r="C61" t="str">
            <v>Bečička</v>
          </cell>
          <cell r="D61" t="str">
            <v>Petr</v>
          </cell>
          <cell r="E61">
            <v>1960</v>
          </cell>
          <cell r="F61" t="str">
            <v>HAL 3000 Brno</v>
          </cell>
          <cell r="G61" t="str">
            <v>C</v>
          </cell>
        </row>
        <row r="62">
          <cell r="B62">
            <v>64</v>
          </cell>
          <cell r="C62" t="str">
            <v>Milka</v>
          </cell>
          <cell r="D62" t="str">
            <v>Zdeněk</v>
          </cell>
          <cell r="E62">
            <v>1984</v>
          </cell>
          <cell r="F62" t="str">
            <v>Brno</v>
          </cell>
          <cell r="G62" t="str">
            <v>A</v>
          </cell>
        </row>
        <row r="63">
          <cell r="B63">
            <v>67</v>
          </cell>
          <cell r="C63" t="str">
            <v>Dostálová</v>
          </cell>
          <cell r="D63" t="str">
            <v>Vendula</v>
          </cell>
          <cell r="E63">
            <v>1981</v>
          </cell>
          <cell r="F63" t="str">
            <v>HAL 3000 Brno</v>
          </cell>
          <cell r="G63" t="str">
            <v>F</v>
          </cell>
        </row>
        <row r="64">
          <cell r="B64">
            <v>69</v>
          </cell>
          <cell r="C64" t="str">
            <v>Pivec</v>
          </cell>
          <cell r="D64" t="str">
            <v>Jan</v>
          </cell>
          <cell r="E64">
            <v>1981</v>
          </cell>
          <cell r="F64" t="str">
            <v>HAL 3000 Brno</v>
          </cell>
          <cell r="G64" t="str">
            <v>A</v>
          </cell>
        </row>
        <row r="65">
          <cell r="B65">
            <v>70</v>
          </cell>
          <cell r="C65" t="str">
            <v>Konečný</v>
          </cell>
          <cell r="D65" t="str">
            <v>Libor</v>
          </cell>
          <cell r="E65">
            <v>1971</v>
          </cell>
          <cell r="F65" t="str">
            <v>Kuřim</v>
          </cell>
          <cell r="G65" t="str">
            <v>B</v>
          </cell>
        </row>
        <row r="66">
          <cell r="B66">
            <v>72</v>
          </cell>
          <cell r="C66" t="str">
            <v>Molva</v>
          </cell>
          <cell r="D66" t="str">
            <v>František</v>
          </cell>
          <cell r="E66">
            <v>1994</v>
          </cell>
          <cell r="F66" t="str">
            <v>Sokol Jihlava</v>
          </cell>
          <cell r="G66" t="str">
            <v>A</v>
          </cell>
        </row>
        <row r="67">
          <cell r="B67">
            <v>73</v>
          </cell>
          <cell r="C67" t="str">
            <v>Kalich</v>
          </cell>
          <cell r="D67" t="str">
            <v>Radim</v>
          </cell>
          <cell r="E67">
            <v>1985</v>
          </cell>
          <cell r="F67" t="str">
            <v>Odranec</v>
          </cell>
          <cell r="G67" t="str">
            <v>A</v>
          </cell>
        </row>
        <row r="68">
          <cell r="B68">
            <v>74</v>
          </cell>
          <cell r="C68" t="str">
            <v>Prokop</v>
          </cell>
          <cell r="D68" t="str">
            <v>Onřej</v>
          </cell>
          <cell r="E68">
            <v>1962</v>
          </cell>
          <cell r="F68" t="str">
            <v>ČAU Brno</v>
          </cell>
          <cell r="G68" t="str">
            <v>C</v>
          </cell>
        </row>
        <row r="69">
          <cell r="B69">
            <v>75</v>
          </cell>
          <cell r="C69" t="str">
            <v>Jaskulka</v>
          </cell>
          <cell r="D69" t="str">
            <v>Martin</v>
          </cell>
          <cell r="E69">
            <v>1968</v>
          </cell>
          <cell r="F69" t="str">
            <v>Kuřim</v>
          </cell>
          <cell r="G69" t="str">
            <v>B</v>
          </cell>
        </row>
        <row r="70">
          <cell r="B70">
            <v>76</v>
          </cell>
          <cell r="C70" t="str">
            <v>Konečný</v>
          </cell>
          <cell r="D70" t="str">
            <v>Jaroslav</v>
          </cell>
          <cell r="E70">
            <v>1969</v>
          </cell>
          <cell r="F70" t="str">
            <v>O2 Czech Republic Popůvky</v>
          </cell>
          <cell r="G70" t="str">
            <v>B</v>
          </cell>
        </row>
        <row r="71">
          <cell r="B71">
            <v>77</v>
          </cell>
          <cell r="C71" t="str">
            <v>Tyleček</v>
          </cell>
          <cell r="D71" t="str">
            <v>Pavel</v>
          </cell>
          <cell r="E71">
            <v>1973</v>
          </cell>
          <cell r="F71" t="str">
            <v>Brno - Jundrov</v>
          </cell>
          <cell r="G71" t="str">
            <v>B</v>
          </cell>
        </row>
        <row r="72">
          <cell r="B72">
            <v>79</v>
          </cell>
          <cell r="C72" t="str">
            <v>Kocur</v>
          </cell>
          <cell r="D72" t="str">
            <v>Lukáš</v>
          </cell>
          <cell r="E72">
            <v>1977</v>
          </cell>
          <cell r="F72" t="str">
            <v>VHS Brno</v>
          </cell>
          <cell r="G72" t="str">
            <v>A</v>
          </cell>
        </row>
        <row r="74">
          <cell r="B74" t="str">
            <v/>
          </cell>
          <cell r="C74" t="str">
            <v/>
          </cell>
          <cell r="D74" t="str">
            <v/>
          </cell>
          <cell r="E74" t="str">
            <v/>
          </cell>
          <cell r="F74" t="str">
            <v/>
          </cell>
          <cell r="G74" t="str">
            <v/>
          </cell>
        </row>
        <row r="75">
          <cell r="B75" t="str">
            <v/>
          </cell>
          <cell r="C75" t="str">
            <v/>
          </cell>
          <cell r="D75" t="str">
            <v/>
          </cell>
          <cell r="E75" t="str">
            <v/>
          </cell>
          <cell r="F75" t="str">
            <v/>
          </cell>
          <cell r="G75" t="str">
            <v/>
          </cell>
        </row>
        <row r="76">
          <cell r="B76" t="str">
            <v/>
          </cell>
          <cell r="C76" t="str">
            <v/>
          </cell>
          <cell r="D76" t="str">
            <v/>
          </cell>
          <cell r="E76" t="str">
            <v/>
          </cell>
          <cell r="F76" t="str">
            <v/>
          </cell>
          <cell r="G76" t="str">
            <v/>
          </cell>
        </row>
        <row r="77">
          <cell r="B77" t="str">
            <v/>
          </cell>
          <cell r="C77" t="str">
            <v/>
          </cell>
          <cell r="D77" t="str">
            <v/>
          </cell>
          <cell r="E77" t="str">
            <v/>
          </cell>
          <cell r="F77" t="str">
            <v/>
          </cell>
          <cell r="G77" t="str">
            <v/>
          </cell>
        </row>
        <row r="78">
          <cell r="B78" t="str">
            <v/>
          </cell>
          <cell r="C78" t="str">
            <v/>
          </cell>
          <cell r="D78" t="str">
            <v/>
          </cell>
          <cell r="E78" t="str">
            <v/>
          </cell>
          <cell r="F78" t="str">
            <v/>
          </cell>
          <cell r="G78" t="str">
            <v/>
          </cell>
        </row>
        <row r="79">
          <cell r="B79" t="str">
            <v/>
          </cell>
          <cell r="C79" t="str">
            <v/>
          </cell>
          <cell r="D79" t="str">
            <v/>
          </cell>
          <cell r="E79" t="str">
            <v/>
          </cell>
          <cell r="F79" t="str">
            <v/>
          </cell>
          <cell r="G79" t="str">
            <v/>
          </cell>
        </row>
        <row r="80">
          <cell r="B80" t="str">
            <v/>
          </cell>
          <cell r="C80" t="str">
            <v/>
          </cell>
          <cell r="D80" t="str">
            <v/>
          </cell>
          <cell r="E80" t="str">
            <v/>
          </cell>
          <cell r="F80" t="str">
            <v/>
          </cell>
          <cell r="G80" t="str">
            <v/>
          </cell>
        </row>
        <row r="81">
          <cell r="B81" t="str">
            <v/>
          </cell>
          <cell r="C81" t="str">
            <v/>
          </cell>
          <cell r="D81" t="str">
            <v/>
          </cell>
          <cell r="E81" t="str">
            <v/>
          </cell>
          <cell r="F81" t="str">
            <v/>
          </cell>
          <cell r="G81" t="str">
            <v/>
          </cell>
        </row>
        <row r="82">
          <cell r="B82" t="str">
            <v/>
          </cell>
          <cell r="C82" t="str">
            <v/>
          </cell>
          <cell r="D82" t="str">
            <v/>
          </cell>
          <cell r="E82" t="str">
            <v/>
          </cell>
          <cell r="F82" t="str">
            <v/>
          </cell>
          <cell r="G82" t="str">
            <v/>
          </cell>
        </row>
        <row r="83">
          <cell r="B83" t="str">
            <v/>
          </cell>
          <cell r="C83" t="str">
            <v/>
          </cell>
          <cell r="D83" t="str">
            <v/>
          </cell>
          <cell r="E83" t="str">
            <v/>
          </cell>
          <cell r="F83" t="str">
            <v/>
          </cell>
          <cell r="G83" t="str">
            <v/>
          </cell>
        </row>
        <row r="84">
          <cell r="B84" t="str">
            <v/>
          </cell>
          <cell r="C84" t="str">
            <v/>
          </cell>
          <cell r="D84" t="str">
            <v/>
          </cell>
          <cell r="E84" t="str">
            <v/>
          </cell>
          <cell r="F84" t="str">
            <v/>
          </cell>
          <cell r="G84" t="str">
            <v/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</row>
        <row r="86">
          <cell r="B86" t="str">
            <v/>
          </cell>
          <cell r="C86" t="str">
            <v/>
          </cell>
          <cell r="D86" t="str">
            <v/>
          </cell>
          <cell r="E86" t="str">
            <v/>
          </cell>
          <cell r="F86" t="str">
            <v/>
          </cell>
          <cell r="G86" t="str">
            <v/>
          </cell>
        </row>
        <row r="87">
          <cell r="B87" t="str">
            <v/>
          </cell>
          <cell r="C87" t="str">
            <v/>
          </cell>
          <cell r="D87" t="str">
            <v/>
          </cell>
          <cell r="E87" t="str">
            <v/>
          </cell>
          <cell r="F87" t="str">
            <v/>
          </cell>
          <cell r="G87" t="str">
            <v/>
          </cell>
        </row>
        <row r="88">
          <cell r="B88" t="str">
            <v/>
          </cell>
          <cell r="C88" t="str">
            <v/>
          </cell>
          <cell r="D88" t="str">
            <v/>
          </cell>
          <cell r="E88" t="str">
            <v/>
          </cell>
          <cell r="F88" t="str">
            <v/>
          </cell>
          <cell r="G88" t="str">
            <v/>
          </cell>
        </row>
        <row r="89">
          <cell r="B89" t="str">
            <v/>
          </cell>
          <cell r="C89" t="str">
            <v/>
          </cell>
          <cell r="D89" t="str">
            <v/>
          </cell>
          <cell r="E89" t="str">
            <v/>
          </cell>
          <cell r="F89" t="str">
            <v/>
          </cell>
          <cell r="G89" t="str">
            <v/>
          </cell>
        </row>
        <row r="90">
          <cell r="B90" t="str">
            <v/>
          </cell>
          <cell r="C90" t="str">
            <v/>
          </cell>
          <cell r="D90" t="str">
            <v/>
          </cell>
          <cell r="E90" t="str">
            <v/>
          </cell>
          <cell r="F90" t="str">
            <v/>
          </cell>
          <cell r="G90" t="str">
            <v/>
          </cell>
        </row>
        <row r="91">
          <cell r="B91" t="str">
            <v/>
          </cell>
          <cell r="C91" t="str">
            <v/>
          </cell>
          <cell r="D91" t="str">
            <v/>
          </cell>
          <cell r="E91" t="str">
            <v/>
          </cell>
          <cell r="F91" t="str">
            <v/>
          </cell>
          <cell r="G91" t="str">
            <v/>
          </cell>
        </row>
        <row r="92"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 t="str">
            <v/>
          </cell>
        </row>
        <row r="93">
          <cell r="B93" t="str">
            <v/>
          </cell>
          <cell r="C93" t="str">
            <v/>
          </cell>
          <cell r="D93" t="str">
            <v/>
          </cell>
          <cell r="E93" t="str">
            <v/>
          </cell>
          <cell r="F93" t="str">
            <v/>
          </cell>
          <cell r="G93" t="str">
            <v/>
          </cell>
        </row>
        <row r="94">
          <cell r="B94" t="str">
            <v/>
          </cell>
          <cell r="C94" t="str">
            <v/>
          </cell>
          <cell r="D94" t="str">
            <v/>
          </cell>
          <cell r="E94" t="str">
            <v/>
          </cell>
          <cell r="F94" t="str">
            <v/>
          </cell>
          <cell r="G94" t="str">
            <v/>
          </cell>
        </row>
        <row r="95">
          <cell r="B95" t="str">
            <v/>
          </cell>
          <cell r="C95" t="str">
            <v/>
          </cell>
          <cell r="D95" t="str">
            <v/>
          </cell>
          <cell r="E95" t="str">
            <v/>
          </cell>
          <cell r="F95" t="str">
            <v/>
          </cell>
          <cell r="G95" t="str">
            <v/>
          </cell>
        </row>
        <row r="96">
          <cell r="B96" t="str">
            <v/>
          </cell>
          <cell r="C96" t="str">
            <v/>
          </cell>
          <cell r="D96" t="str">
            <v/>
          </cell>
          <cell r="E96" t="str">
            <v/>
          </cell>
          <cell r="F96" t="str">
            <v/>
          </cell>
          <cell r="G96" t="str">
            <v/>
          </cell>
        </row>
        <row r="97">
          <cell r="B97" t="str">
            <v/>
          </cell>
          <cell r="C97" t="str">
            <v/>
          </cell>
          <cell r="D97" t="str">
            <v/>
          </cell>
          <cell r="E97" t="str">
            <v/>
          </cell>
          <cell r="F97" t="str">
            <v/>
          </cell>
          <cell r="G97" t="str">
            <v/>
          </cell>
        </row>
        <row r="98">
          <cell r="B98" t="str">
            <v/>
          </cell>
          <cell r="C98" t="str">
            <v/>
          </cell>
          <cell r="D98" t="str">
            <v/>
          </cell>
          <cell r="E98" t="str">
            <v/>
          </cell>
          <cell r="F98" t="str">
            <v/>
          </cell>
          <cell r="G98" t="str">
            <v/>
          </cell>
        </row>
        <row r="99">
          <cell r="B99" t="str">
            <v/>
          </cell>
          <cell r="C99" t="str">
            <v/>
          </cell>
          <cell r="D99" t="str">
            <v/>
          </cell>
          <cell r="E99" t="str">
            <v/>
          </cell>
          <cell r="F99" t="str">
            <v/>
          </cell>
          <cell r="G99" t="str">
            <v/>
          </cell>
        </row>
        <row r="100">
          <cell r="B100" t="str">
            <v/>
          </cell>
          <cell r="C100" t="str">
            <v/>
          </cell>
          <cell r="D100" t="str">
            <v/>
          </cell>
          <cell r="E100" t="str">
            <v/>
          </cell>
          <cell r="F100" t="str">
            <v/>
          </cell>
          <cell r="G100" t="str">
            <v/>
          </cell>
        </row>
        <row r="101">
          <cell r="B101" t="str">
            <v/>
          </cell>
          <cell r="C101" t="str">
            <v/>
          </cell>
          <cell r="D101" t="str">
            <v/>
          </cell>
          <cell r="E101" t="str">
            <v/>
          </cell>
          <cell r="F101" t="str">
            <v/>
          </cell>
          <cell r="G101" t="str">
            <v/>
          </cell>
        </row>
        <row r="102">
          <cell r="B102" t="str">
            <v/>
          </cell>
          <cell r="C102" t="str">
            <v/>
          </cell>
          <cell r="D102" t="str">
            <v/>
          </cell>
          <cell r="E102" t="str">
            <v/>
          </cell>
          <cell r="F102" t="str">
            <v/>
          </cell>
          <cell r="G102" t="str">
            <v/>
          </cell>
        </row>
        <row r="103">
          <cell r="B103" t="str">
            <v/>
          </cell>
          <cell r="C103" t="str">
            <v/>
          </cell>
          <cell r="D103" t="str">
            <v/>
          </cell>
          <cell r="E103" t="str">
            <v/>
          </cell>
          <cell r="F103" t="str">
            <v/>
          </cell>
          <cell r="G103" t="str">
            <v/>
          </cell>
        </row>
        <row r="104">
          <cell r="B104" t="str">
            <v/>
          </cell>
          <cell r="C104" t="str">
            <v/>
          </cell>
          <cell r="D104" t="str">
            <v/>
          </cell>
          <cell r="E104" t="str">
            <v/>
          </cell>
          <cell r="F104" t="str">
            <v/>
          </cell>
          <cell r="G104" t="str">
            <v/>
          </cell>
        </row>
        <row r="105">
          <cell r="B105" t="str">
            <v/>
          </cell>
          <cell r="C105" t="str">
            <v/>
          </cell>
          <cell r="D105" t="str">
            <v/>
          </cell>
          <cell r="E105" t="str">
            <v/>
          </cell>
          <cell r="F105" t="str">
            <v/>
          </cell>
          <cell r="G105" t="str">
            <v/>
          </cell>
        </row>
        <row r="106">
          <cell r="B106" t="str">
            <v/>
          </cell>
          <cell r="C106" t="str">
            <v/>
          </cell>
          <cell r="D106" t="str">
            <v/>
          </cell>
          <cell r="E106" t="str">
            <v/>
          </cell>
          <cell r="F106" t="str">
            <v/>
          </cell>
          <cell r="G106" t="str">
            <v/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 t="str">
            <v/>
          </cell>
          <cell r="G107" t="str">
            <v/>
          </cell>
        </row>
        <row r="108">
          <cell r="B108" t="str">
            <v/>
          </cell>
          <cell r="C108" t="str">
            <v/>
          </cell>
          <cell r="D108" t="str">
            <v/>
          </cell>
          <cell r="E108" t="str">
            <v/>
          </cell>
          <cell r="F108" t="str">
            <v/>
          </cell>
          <cell r="G108" t="str">
            <v/>
          </cell>
        </row>
        <row r="109">
          <cell r="B109" t="str">
            <v/>
          </cell>
          <cell r="C109" t="str">
            <v/>
          </cell>
          <cell r="D109" t="str">
            <v/>
          </cell>
          <cell r="E109" t="str">
            <v/>
          </cell>
          <cell r="F109" t="str">
            <v/>
          </cell>
          <cell r="G109" t="str">
            <v/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 t="str">
            <v/>
          </cell>
          <cell r="G110" t="str">
            <v/>
          </cell>
        </row>
        <row r="111">
          <cell r="B111" t="str">
            <v/>
          </cell>
          <cell r="C111" t="str">
            <v/>
          </cell>
          <cell r="D111" t="str">
            <v/>
          </cell>
          <cell r="E111" t="str">
            <v/>
          </cell>
          <cell r="F111" t="str">
            <v/>
          </cell>
          <cell r="G111" t="str">
            <v/>
          </cell>
        </row>
        <row r="112">
          <cell r="B112" t="str">
            <v/>
          </cell>
          <cell r="C112" t="str">
            <v/>
          </cell>
          <cell r="D112" t="str">
            <v/>
          </cell>
          <cell r="E112" t="str">
            <v/>
          </cell>
          <cell r="F112" t="str">
            <v/>
          </cell>
          <cell r="G112" t="str">
            <v/>
          </cell>
        </row>
        <row r="113">
          <cell r="B113" t="str">
            <v/>
          </cell>
          <cell r="C113" t="str">
            <v/>
          </cell>
          <cell r="D113" t="str">
            <v/>
          </cell>
          <cell r="E113" t="str">
            <v/>
          </cell>
          <cell r="F113" t="str">
            <v/>
          </cell>
          <cell r="G113" t="str">
            <v/>
          </cell>
        </row>
        <row r="114">
          <cell r="B114" t="str">
            <v/>
          </cell>
          <cell r="C114" t="str">
            <v/>
          </cell>
          <cell r="D114" t="str">
            <v/>
          </cell>
          <cell r="E114" t="str">
            <v/>
          </cell>
          <cell r="F114" t="str">
            <v/>
          </cell>
          <cell r="G114" t="str">
            <v/>
          </cell>
        </row>
        <row r="115">
          <cell r="B115" t="str">
            <v/>
          </cell>
          <cell r="C115" t="str">
            <v/>
          </cell>
          <cell r="D115" t="str">
            <v/>
          </cell>
          <cell r="E115" t="str">
            <v/>
          </cell>
          <cell r="F115" t="str">
            <v/>
          </cell>
          <cell r="G115" t="str">
            <v/>
          </cell>
        </row>
        <row r="116">
          <cell r="B116" t="str">
            <v/>
          </cell>
          <cell r="C116" t="str">
            <v/>
          </cell>
          <cell r="D116" t="str">
            <v/>
          </cell>
          <cell r="E116" t="str">
            <v/>
          </cell>
          <cell r="F116" t="str">
            <v/>
          </cell>
          <cell r="G116" t="str">
            <v/>
          </cell>
        </row>
        <row r="117">
          <cell r="B117" t="str">
            <v/>
          </cell>
          <cell r="C117" t="str">
            <v/>
          </cell>
          <cell r="D117" t="str">
            <v/>
          </cell>
          <cell r="E117" t="str">
            <v/>
          </cell>
          <cell r="F117" t="str">
            <v/>
          </cell>
          <cell r="G117" t="str">
            <v/>
          </cell>
        </row>
        <row r="118">
          <cell r="B118" t="str">
            <v/>
          </cell>
          <cell r="C118" t="str">
            <v/>
          </cell>
          <cell r="D118" t="str">
            <v/>
          </cell>
          <cell r="E118" t="str">
            <v/>
          </cell>
          <cell r="F118" t="str">
            <v/>
          </cell>
          <cell r="G118" t="str">
            <v/>
          </cell>
        </row>
        <row r="119">
          <cell r="B119" t="str">
            <v/>
          </cell>
          <cell r="C119" t="str">
            <v/>
          </cell>
          <cell r="D119" t="str">
            <v/>
          </cell>
          <cell r="E119" t="str">
            <v/>
          </cell>
          <cell r="F119" t="str">
            <v/>
          </cell>
          <cell r="G119" t="str">
            <v/>
          </cell>
        </row>
        <row r="120">
          <cell r="B120" t="str">
            <v/>
          </cell>
          <cell r="C120" t="str">
            <v/>
          </cell>
          <cell r="D120" t="str">
            <v/>
          </cell>
          <cell r="E120" t="str">
            <v/>
          </cell>
          <cell r="F120" t="str">
            <v/>
          </cell>
          <cell r="G120" t="str">
            <v/>
          </cell>
        </row>
        <row r="121">
          <cell r="B121" t="str">
            <v/>
          </cell>
          <cell r="C121" t="str">
            <v/>
          </cell>
          <cell r="D121" t="str">
            <v/>
          </cell>
          <cell r="E121" t="str">
            <v/>
          </cell>
          <cell r="F121" t="str">
            <v/>
          </cell>
          <cell r="G121" t="str">
            <v/>
          </cell>
        </row>
        <row r="122">
          <cell r="B122" t="str">
            <v/>
          </cell>
          <cell r="C122" t="str">
            <v/>
          </cell>
          <cell r="D122" t="str">
            <v/>
          </cell>
          <cell r="E122" t="str">
            <v/>
          </cell>
          <cell r="F122" t="str">
            <v/>
          </cell>
          <cell r="G122" t="str">
            <v/>
          </cell>
        </row>
        <row r="123">
          <cell r="B123" t="str">
            <v/>
          </cell>
          <cell r="C123" t="str">
            <v/>
          </cell>
          <cell r="D123" t="str">
            <v/>
          </cell>
          <cell r="E123" t="str">
            <v/>
          </cell>
          <cell r="F123" t="str">
            <v/>
          </cell>
          <cell r="G123" t="str">
            <v/>
          </cell>
        </row>
        <row r="124">
          <cell r="B124" t="str">
            <v/>
          </cell>
          <cell r="C124" t="str">
            <v/>
          </cell>
          <cell r="D124" t="str">
            <v/>
          </cell>
          <cell r="E124" t="str">
            <v/>
          </cell>
          <cell r="F124" t="str">
            <v/>
          </cell>
          <cell r="G124" t="str">
            <v/>
          </cell>
        </row>
        <row r="125">
          <cell r="B125" t="str">
            <v/>
          </cell>
          <cell r="C125" t="str">
            <v/>
          </cell>
          <cell r="D125" t="str">
            <v/>
          </cell>
          <cell r="E125" t="str">
            <v/>
          </cell>
          <cell r="F125" t="str">
            <v/>
          </cell>
          <cell r="G125" t="str">
            <v/>
          </cell>
        </row>
        <row r="126">
          <cell r="B126" t="str">
            <v/>
          </cell>
          <cell r="C126" t="str">
            <v/>
          </cell>
          <cell r="D126" t="str">
            <v/>
          </cell>
          <cell r="E126" t="str">
            <v/>
          </cell>
          <cell r="F126" t="str">
            <v/>
          </cell>
          <cell r="G126" t="str">
            <v/>
          </cell>
        </row>
        <row r="127">
          <cell r="B127" t="str">
            <v/>
          </cell>
          <cell r="C127" t="str">
            <v/>
          </cell>
          <cell r="D127" t="str">
            <v/>
          </cell>
          <cell r="E127" t="str">
            <v/>
          </cell>
          <cell r="F127" t="str">
            <v/>
          </cell>
          <cell r="G127" t="str">
            <v/>
          </cell>
        </row>
        <row r="128">
          <cell r="B128" t="str">
            <v/>
          </cell>
          <cell r="C128" t="str">
            <v/>
          </cell>
          <cell r="D128" t="str">
            <v/>
          </cell>
          <cell r="E128" t="str">
            <v/>
          </cell>
          <cell r="F128" t="str">
            <v/>
          </cell>
          <cell r="G128" t="str">
            <v/>
          </cell>
        </row>
        <row r="129">
          <cell r="B129" t="str">
            <v/>
          </cell>
          <cell r="C129" t="str">
            <v/>
          </cell>
          <cell r="D129" t="str">
            <v/>
          </cell>
          <cell r="E129" t="str">
            <v/>
          </cell>
          <cell r="F129" t="str">
            <v/>
          </cell>
          <cell r="G129" t="str">
            <v/>
          </cell>
        </row>
        <row r="130">
          <cell r="B130" t="str">
            <v/>
          </cell>
          <cell r="C130" t="str">
            <v/>
          </cell>
          <cell r="D130" t="str">
            <v/>
          </cell>
          <cell r="E130" t="str">
            <v/>
          </cell>
          <cell r="F130" t="str">
            <v/>
          </cell>
          <cell r="G130" t="str">
            <v/>
          </cell>
        </row>
        <row r="131">
          <cell r="B131" t="str">
            <v/>
          </cell>
          <cell r="C131" t="str">
            <v/>
          </cell>
          <cell r="D131" t="str">
            <v/>
          </cell>
          <cell r="E131" t="str">
            <v/>
          </cell>
          <cell r="F131" t="str">
            <v/>
          </cell>
          <cell r="G131" t="str">
            <v/>
          </cell>
        </row>
        <row r="132">
          <cell r="B132" t="str">
            <v/>
          </cell>
          <cell r="C132" t="str">
            <v/>
          </cell>
          <cell r="D132" t="str">
            <v/>
          </cell>
          <cell r="E132" t="str">
            <v/>
          </cell>
          <cell r="F132" t="str">
            <v/>
          </cell>
          <cell r="G132" t="str">
            <v/>
          </cell>
        </row>
        <row r="133">
          <cell r="B133" t="str">
            <v/>
          </cell>
          <cell r="C133" t="str">
            <v/>
          </cell>
          <cell r="D133" t="str">
            <v/>
          </cell>
          <cell r="E133" t="str">
            <v/>
          </cell>
          <cell r="F133" t="str">
            <v/>
          </cell>
          <cell r="G133" t="str">
            <v/>
          </cell>
        </row>
        <row r="134">
          <cell r="B134" t="str">
            <v/>
          </cell>
          <cell r="C134" t="str">
            <v/>
          </cell>
          <cell r="D134" t="str">
            <v/>
          </cell>
          <cell r="E134" t="str">
            <v/>
          </cell>
          <cell r="F134" t="str">
            <v/>
          </cell>
          <cell r="G134" t="str">
            <v/>
          </cell>
        </row>
        <row r="135">
          <cell r="B135" t="str">
            <v/>
          </cell>
          <cell r="C135" t="str">
            <v/>
          </cell>
          <cell r="D135" t="str">
            <v/>
          </cell>
          <cell r="E135" t="str">
            <v/>
          </cell>
          <cell r="F135" t="str">
            <v/>
          </cell>
          <cell r="G135" t="str">
            <v/>
          </cell>
        </row>
        <row r="136">
          <cell r="B136" t="str">
            <v/>
          </cell>
          <cell r="C136" t="str">
            <v/>
          </cell>
          <cell r="D136" t="str">
            <v/>
          </cell>
          <cell r="E136" t="str">
            <v/>
          </cell>
          <cell r="F136" t="str">
            <v/>
          </cell>
          <cell r="G136" t="str">
            <v/>
          </cell>
        </row>
        <row r="137">
          <cell r="B137" t="str">
            <v/>
          </cell>
          <cell r="C137" t="str">
            <v/>
          </cell>
          <cell r="D137" t="str">
            <v/>
          </cell>
          <cell r="E137" t="str">
            <v/>
          </cell>
          <cell r="F137" t="str">
            <v/>
          </cell>
          <cell r="G137" t="str">
            <v/>
          </cell>
        </row>
        <row r="138">
          <cell r="B138" t="str">
            <v/>
          </cell>
          <cell r="C138" t="str">
            <v/>
          </cell>
          <cell r="D138" t="str">
            <v/>
          </cell>
          <cell r="E138" t="str">
            <v/>
          </cell>
          <cell r="F138" t="str">
            <v/>
          </cell>
          <cell r="G138" t="str">
            <v/>
          </cell>
        </row>
        <row r="139">
          <cell r="B139" t="str">
            <v/>
          </cell>
          <cell r="C139" t="str">
            <v/>
          </cell>
          <cell r="D139" t="str">
            <v/>
          </cell>
          <cell r="E139" t="str">
            <v/>
          </cell>
          <cell r="F139" t="str">
            <v/>
          </cell>
          <cell r="G139" t="str">
            <v/>
          </cell>
        </row>
        <row r="140">
          <cell r="B140" t="str">
            <v/>
          </cell>
          <cell r="C140" t="str">
            <v/>
          </cell>
          <cell r="D140" t="str">
            <v/>
          </cell>
          <cell r="E140" t="str">
            <v/>
          </cell>
          <cell r="F140" t="str">
            <v/>
          </cell>
          <cell r="G140" t="str">
            <v/>
          </cell>
        </row>
        <row r="141">
          <cell r="B141" t="str">
            <v/>
          </cell>
          <cell r="C141" t="str">
            <v/>
          </cell>
          <cell r="D141" t="str">
            <v/>
          </cell>
          <cell r="E141" t="str">
            <v/>
          </cell>
          <cell r="F141" t="str">
            <v/>
          </cell>
          <cell r="G141" t="str">
            <v/>
          </cell>
        </row>
      </sheetData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vladimir.nemec@centrum.cz" TargetMode="External"/><Relationship Id="rId1" Type="http://schemas.openxmlformats.org/officeDocument/2006/relationships/hyperlink" Target="mailto:belehradekpavel@seznam.cz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ctrlProp" Target="../ctrlProps/ctrlProp5.xml"/><Relationship Id="rId4" Type="http://schemas.openxmlformats.org/officeDocument/2006/relationships/ctrlProp" Target="../ctrlProps/ctrlProp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5" Type="http://schemas.openxmlformats.org/officeDocument/2006/relationships/ctrlProp" Target="../ctrlProps/ctrlProp9.xml"/><Relationship Id="rId4" Type="http://schemas.openxmlformats.org/officeDocument/2006/relationships/ctrlProp" Target="../ctrlProps/ctrlProp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>
    <pageSetUpPr fitToPage="1"/>
  </sheetPr>
  <dimension ref="A1:AF549"/>
  <sheetViews>
    <sheetView showGridLines="0" zoomScale="120" zoomScaleNormal="120" zoomScaleSheetLayoutView="130" workbookViewId="0">
      <pane xSplit="1" ySplit="2" topLeftCell="B26" activePane="bottomRight" state="frozen"/>
      <selection pane="topRight" activeCell="B1" sqref="B1"/>
      <selection pane="bottomLeft" activeCell="A3" sqref="A3"/>
      <selection pane="bottomRight" activeCell="F30" sqref="F30"/>
    </sheetView>
  </sheetViews>
  <sheetFormatPr defaultRowHeight="12.75"/>
  <cols>
    <col min="1" max="1" width="5.5703125" style="21" customWidth="1"/>
    <col min="2" max="2" width="17.42578125" style="12" bestFit="1" customWidth="1"/>
    <col min="3" max="3" width="12.5703125" style="12" customWidth="1"/>
    <col min="4" max="4" width="9.140625" style="10" bestFit="1"/>
    <col min="5" max="5" width="40.28515625" style="12" bestFit="1" customWidth="1"/>
    <col min="6" max="6" width="9.140625" style="12" bestFit="1"/>
    <col min="7" max="7" width="25.5703125" style="12" bestFit="1" customWidth="1"/>
    <col min="8" max="8" width="9.7109375" style="12" customWidth="1"/>
    <col min="9" max="18" width="9.140625" style="12"/>
    <col min="19" max="19" width="7.85546875" style="10" bestFit="1" customWidth="1"/>
    <col min="20" max="16384" width="9.140625" style="12"/>
  </cols>
  <sheetData>
    <row r="1" spans="1:32" ht="93" customHeight="1" thickBot="1">
      <c r="A1" s="220" t="str">
        <f>"Prezenční listina - Bystřickem kolem Vírské přehrady "&amp;$O$2</f>
        <v>Prezenční listina - Bystřickem kolem Vírské přehrady 2016</v>
      </c>
      <c r="B1" s="221"/>
      <c r="C1" s="221"/>
      <c r="D1" s="221"/>
      <c r="E1" s="221"/>
      <c r="F1" s="221"/>
      <c r="G1" s="221"/>
      <c r="H1" s="222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</row>
    <row r="2" spans="1:32" ht="26.25" customHeight="1" thickBot="1">
      <c r="A2" s="17"/>
      <c r="B2" s="2" t="s">
        <v>6</v>
      </c>
      <c r="C2" s="2" t="s">
        <v>0</v>
      </c>
      <c r="D2" s="2" t="s">
        <v>1</v>
      </c>
      <c r="E2" s="2" t="s">
        <v>4</v>
      </c>
      <c r="F2" s="14" t="s">
        <v>7</v>
      </c>
      <c r="G2" s="2" t="s">
        <v>5</v>
      </c>
      <c r="H2" s="11" t="s">
        <v>3</v>
      </c>
      <c r="I2" s="1"/>
      <c r="J2" s="1"/>
      <c r="K2" s="1"/>
      <c r="L2" s="1"/>
      <c r="M2" s="1"/>
      <c r="N2" s="1"/>
      <c r="O2" s="34">
        <v>2016</v>
      </c>
      <c r="P2" s="1"/>
      <c r="Q2" s="1"/>
      <c r="R2" s="1"/>
      <c r="S2" s="2" t="s">
        <v>2</v>
      </c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22">
        <f t="shared" ref="A3:A19" si="0">IF(B3&lt;&gt;0,A2+1,"")</f>
        <v>1</v>
      </c>
      <c r="B3" s="23" t="s">
        <v>106</v>
      </c>
      <c r="C3" s="195" t="s">
        <v>107</v>
      </c>
      <c r="D3" s="24">
        <v>1978</v>
      </c>
      <c r="E3" s="32" t="s">
        <v>116</v>
      </c>
      <c r="F3" s="25">
        <v>46</v>
      </c>
      <c r="G3" s="32" t="s">
        <v>139</v>
      </c>
      <c r="H3" s="16" t="str">
        <f t="shared" ref="H3:H44" si="1">IF(S3&lt;&gt;"Ž",IF($O$2-D3&gt;39,IF($O$2-D3&gt;49,IF($O$2-D3&gt;59,IF($O$2-D3&gt;69,IF($O$2-D3&gt;90,"to snad ne!","E"),"D"),"C"),"B"),"A"),IF(S3="Ž",IF($O$2-D3&gt;34,IF($O$2-D3&gt;44,IF($O$2-D3&gt;90,"to snad ne!","H"),"G"),"F")))</f>
        <v>G</v>
      </c>
      <c r="I3" s="1"/>
      <c r="J3" s="1"/>
      <c r="K3" s="1"/>
      <c r="L3" s="1"/>
      <c r="M3" s="1"/>
      <c r="N3" s="1"/>
      <c r="O3" s="18"/>
      <c r="P3" s="1"/>
      <c r="Q3" s="1"/>
      <c r="R3" s="1"/>
      <c r="S3" s="3" t="str">
        <f t="shared" ref="S3:S34" si="2">IF(LEN(B3)=0," ",IF(MID(B3,LEN(B3),1)="á","Ž","M"))</f>
        <v>Ž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</row>
    <row r="4" spans="1:32">
      <c r="A4" s="26">
        <f t="shared" si="0"/>
        <v>2</v>
      </c>
      <c r="B4" s="23" t="s">
        <v>40</v>
      </c>
      <c r="C4" s="23" t="s">
        <v>41</v>
      </c>
      <c r="D4" s="24">
        <v>1961</v>
      </c>
      <c r="E4" s="32" t="s">
        <v>108</v>
      </c>
      <c r="F4" s="25"/>
      <c r="G4" s="32"/>
      <c r="H4" s="16" t="str">
        <f t="shared" si="1"/>
        <v>H</v>
      </c>
      <c r="I4" s="1"/>
      <c r="J4" s="1"/>
      <c r="K4" s="1"/>
      <c r="L4" s="1"/>
      <c r="M4" s="1"/>
      <c r="N4" s="1"/>
      <c r="O4" s="18"/>
      <c r="P4" s="1"/>
      <c r="Q4" s="1"/>
      <c r="R4" s="1"/>
      <c r="S4" s="4" t="str">
        <f t="shared" si="2"/>
        <v>Ž</v>
      </c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</row>
    <row r="5" spans="1:32">
      <c r="A5" s="26">
        <f t="shared" si="0"/>
        <v>3</v>
      </c>
      <c r="B5" s="23" t="s">
        <v>88</v>
      </c>
      <c r="C5" s="23" t="s">
        <v>89</v>
      </c>
      <c r="D5" s="24">
        <v>1982</v>
      </c>
      <c r="E5" s="32" t="s">
        <v>116</v>
      </c>
      <c r="F5" s="25"/>
      <c r="G5" s="32"/>
      <c r="H5" s="16" t="str">
        <f t="shared" si="1"/>
        <v>A</v>
      </c>
      <c r="I5" s="1"/>
      <c r="J5" s="1"/>
      <c r="K5" s="1"/>
      <c r="L5" s="1"/>
      <c r="M5" s="1"/>
      <c r="N5" s="1"/>
      <c r="O5" s="18"/>
      <c r="P5" s="1"/>
      <c r="Q5" s="1"/>
      <c r="R5" s="1"/>
      <c r="S5" s="3" t="str">
        <f t="shared" si="2"/>
        <v>M</v>
      </c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</row>
    <row r="6" spans="1:32">
      <c r="A6" s="26">
        <f t="shared" si="0"/>
        <v>4</v>
      </c>
      <c r="B6" s="23" t="s">
        <v>84</v>
      </c>
      <c r="C6" s="23" t="s">
        <v>85</v>
      </c>
      <c r="D6" s="24">
        <v>1973</v>
      </c>
      <c r="E6" s="32" t="s">
        <v>120</v>
      </c>
      <c r="F6" s="25">
        <v>51</v>
      </c>
      <c r="G6" s="32" t="s">
        <v>140</v>
      </c>
      <c r="H6" s="16" t="str">
        <f t="shared" si="1"/>
        <v>B</v>
      </c>
      <c r="I6" s="1"/>
      <c r="J6" s="1"/>
      <c r="K6" s="217" t="s">
        <v>11</v>
      </c>
      <c r="L6" s="218"/>
      <c r="M6" s="219"/>
      <c r="N6" s="1"/>
      <c r="O6" s="18"/>
      <c r="P6" s="1"/>
      <c r="Q6" s="1"/>
      <c r="R6" s="1"/>
      <c r="S6" s="4" t="str">
        <f t="shared" si="2"/>
        <v>M</v>
      </c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</row>
    <row r="7" spans="1:32">
      <c r="A7" s="26">
        <f t="shared" si="0"/>
        <v>5</v>
      </c>
      <c r="B7" s="23" t="s">
        <v>57</v>
      </c>
      <c r="C7" s="23" t="s">
        <v>58</v>
      </c>
      <c r="D7" s="24">
        <v>1941</v>
      </c>
      <c r="E7" s="32" t="s">
        <v>113</v>
      </c>
      <c r="F7" s="25">
        <v>4</v>
      </c>
      <c r="G7" s="32"/>
      <c r="H7" s="16" t="str">
        <f t="shared" si="1"/>
        <v>E</v>
      </c>
      <c r="I7" s="1"/>
      <c r="J7" s="1"/>
      <c r="K7" s="1"/>
      <c r="L7" s="1"/>
      <c r="M7" s="1"/>
      <c r="N7" s="1"/>
      <c r="O7" s="18"/>
      <c r="P7" s="1"/>
      <c r="Q7" s="1"/>
      <c r="R7" s="1"/>
      <c r="S7" s="3" t="str">
        <f t="shared" si="2"/>
        <v>M</v>
      </c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26">
        <f t="shared" si="0"/>
        <v>6</v>
      </c>
      <c r="B8" s="23" t="s">
        <v>77</v>
      </c>
      <c r="C8" s="23" t="s">
        <v>78</v>
      </c>
      <c r="D8" s="24">
        <v>1938</v>
      </c>
      <c r="E8" s="32" t="s">
        <v>118</v>
      </c>
      <c r="F8" s="25"/>
      <c r="G8" s="32" t="s">
        <v>140</v>
      </c>
      <c r="H8" s="16" t="str">
        <f t="shared" si="1"/>
        <v>E</v>
      </c>
      <c r="I8" s="1"/>
      <c r="J8" s="1"/>
      <c r="K8" s="1"/>
      <c r="L8" s="1"/>
      <c r="M8" s="1"/>
      <c r="N8" s="1"/>
      <c r="O8" s="18"/>
      <c r="P8" s="1"/>
      <c r="Q8" s="1"/>
      <c r="R8" s="1"/>
      <c r="S8" s="4" t="str">
        <f t="shared" si="2"/>
        <v>M</v>
      </c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26">
        <f t="shared" si="0"/>
        <v>7</v>
      </c>
      <c r="B9" s="23" t="s">
        <v>100</v>
      </c>
      <c r="C9" s="23" t="s">
        <v>50</v>
      </c>
      <c r="D9" s="24">
        <v>1967</v>
      </c>
      <c r="E9" s="32" t="s">
        <v>125</v>
      </c>
      <c r="F9" s="25"/>
      <c r="G9" s="108"/>
      <c r="H9" s="16" t="str">
        <f t="shared" si="1"/>
        <v>B</v>
      </c>
      <c r="I9" s="1"/>
      <c r="J9" s="1"/>
      <c r="K9" s="19"/>
      <c r="L9" s="1"/>
      <c r="M9" s="1"/>
      <c r="N9" s="1"/>
      <c r="O9" s="18"/>
      <c r="P9" s="1"/>
      <c r="Q9" s="1"/>
      <c r="R9" s="1"/>
      <c r="S9" s="3" t="str">
        <f t="shared" si="2"/>
        <v>M</v>
      </c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26">
        <f t="shared" si="0"/>
        <v>8</v>
      </c>
      <c r="B10" s="23" t="s">
        <v>141</v>
      </c>
      <c r="C10" s="23" t="s">
        <v>97</v>
      </c>
      <c r="D10" s="24">
        <v>1976</v>
      </c>
      <c r="E10" s="32" t="s">
        <v>123</v>
      </c>
      <c r="F10" s="25">
        <v>7</v>
      </c>
      <c r="G10" s="32"/>
      <c r="H10" s="16" t="str">
        <f t="shared" si="1"/>
        <v>B</v>
      </c>
      <c r="I10" s="1"/>
      <c r="J10" s="1"/>
      <c r="K10" s="1"/>
      <c r="L10" s="1"/>
      <c r="M10" s="1"/>
      <c r="N10" s="1"/>
      <c r="O10" s="18"/>
      <c r="P10" s="1"/>
      <c r="Q10" s="1"/>
      <c r="R10" s="1"/>
      <c r="S10" s="4" t="str">
        <f t="shared" si="2"/>
        <v>M</v>
      </c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26">
        <f t="shared" si="0"/>
        <v>9</v>
      </c>
      <c r="B11" s="23" t="s">
        <v>102</v>
      </c>
      <c r="C11" s="23" t="s">
        <v>103</v>
      </c>
      <c r="D11" s="24">
        <v>1980</v>
      </c>
      <c r="E11" s="32" t="s">
        <v>38</v>
      </c>
      <c r="F11" s="25"/>
      <c r="G11" s="32"/>
      <c r="H11" s="16" t="str">
        <f t="shared" si="1"/>
        <v>G</v>
      </c>
      <c r="I11" s="1"/>
      <c r="J11" s="1"/>
      <c r="K11" s="1"/>
      <c r="L11" s="1"/>
      <c r="M11" s="1"/>
      <c r="N11" s="1"/>
      <c r="O11" s="18"/>
      <c r="P11" s="1"/>
      <c r="Q11" s="1"/>
      <c r="R11" s="1"/>
      <c r="S11" s="3" t="str">
        <f t="shared" si="2"/>
        <v>Ž</v>
      </c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26">
        <f t="shared" si="0"/>
        <v>10</v>
      </c>
      <c r="B12" s="23" t="s">
        <v>68</v>
      </c>
      <c r="C12" s="23" t="s">
        <v>69</v>
      </c>
      <c r="D12" s="24">
        <v>1986</v>
      </c>
      <c r="E12" s="32" t="s">
        <v>116</v>
      </c>
      <c r="F12" s="25">
        <v>23</v>
      </c>
      <c r="G12" s="32"/>
      <c r="H12" s="16" t="str">
        <f t="shared" si="1"/>
        <v>F</v>
      </c>
      <c r="I12" s="1"/>
      <c r="J12" s="1"/>
      <c r="K12" s="20"/>
      <c r="L12" s="1"/>
      <c r="M12" s="1"/>
      <c r="N12" s="1"/>
      <c r="O12" s="18"/>
      <c r="P12" s="1"/>
      <c r="Q12" s="1"/>
      <c r="R12" s="1"/>
      <c r="S12" s="4" t="str">
        <f t="shared" si="2"/>
        <v>Ž</v>
      </c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26">
        <f t="shared" si="0"/>
        <v>11</v>
      </c>
      <c r="B13" s="23" t="s">
        <v>76</v>
      </c>
      <c r="C13" s="23" t="s">
        <v>41</v>
      </c>
      <c r="D13" s="24">
        <v>1954</v>
      </c>
      <c r="E13" s="32" t="s">
        <v>117</v>
      </c>
      <c r="F13" s="25"/>
      <c r="G13" s="32"/>
      <c r="H13" s="16" t="str">
        <f t="shared" si="1"/>
        <v>H</v>
      </c>
      <c r="I13" s="1"/>
      <c r="J13" s="1"/>
      <c r="K13" s="20"/>
      <c r="L13" s="1"/>
      <c r="M13" s="1"/>
      <c r="N13" s="1"/>
      <c r="O13" s="18"/>
      <c r="P13" s="1"/>
      <c r="Q13" s="1"/>
      <c r="R13" s="1"/>
      <c r="S13" s="3" t="str">
        <f t="shared" si="2"/>
        <v>Ž</v>
      </c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26">
        <f t="shared" si="0"/>
        <v>12</v>
      </c>
      <c r="B14" s="23" t="s">
        <v>91</v>
      </c>
      <c r="C14" s="23" t="s">
        <v>80</v>
      </c>
      <c r="D14" s="24">
        <v>1977</v>
      </c>
      <c r="E14" s="32" t="s">
        <v>122</v>
      </c>
      <c r="F14" s="25"/>
      <c r="G14" s="32"/>
      <c r="H14" s="16" t="str">
        <f t="shared" si="1"/>
        <v>A</v>
      </c>
      <c r="I14" s="1"/>
      <c r="J14" s="1"/>
      <c r="K14" s="20"/>
      <c r="L14" s="1"/>
      <c r="M14" s="1"/>
      <c r="N14" s="1"/>
      <c r="O14" s="18"/>
      <c r="P14" s="1"/>
      <c r="Q14" s="1"/>
      <c r="R14" s="1"/>
      <c r="S14" s="4" t="str">
        <f t="shared" si="2"/>
        <v>M</v>
      </c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26">
        <f t="shared" si="0"/>
        <v>13</v>
      </c>
      <c r="B15" s="23" t="s">
        <v>98</v>
      </c>
      <c r="C15" s="23" t="s">
        <v>99</v>
      </c>
      <c r="D15" s="24">
        <v>1955</v>
      </c>
      <c r="E15" s="32" t="s">
        <v>39</v>
      </c>
      <c r="F15" s="25">
        <v>42</v>
      </c>
      <c r="G15" s="32"/>
      <c r="H15" s="16" t="str">
        <f t="shared" si="1"/>
        <v>D</v>
      </c>
      <c r="I15" s="1"/>
      <c r="J15" s="1"/>
      <c r="K15" s="20"/>
      <c r="L15" s="1"/>
      <c r="M15" s="1"/>
      <c r="N15" s="1"/>
      <c r="O15" s="18"/>
      <c r="P15" s="1"/>
      <c r="Q15" s="1"/>
      <c r="R15" s="1"/>
      <c r="S15" s="3" t="str">
        <f t="shared" si="2"/>
        <v>M</v>
      </c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26">
        <f t="shared" si="0"/>
        <v>14</v>
      </c>
      <c r="B16" s="23" t="s">
        <v>81</v>
      </c>
      <c r="C16" s="23" t="s">
        <v>82</v>
      </c>
      <c r="D16" s="24">
        <v>1974</v>
      </c>
      <c r="E16" s="32" t="s">
        <v>135</v>
      </c>
      <c r="F16" s="25">
        <v>47</v>
      </c>
      <c r="G16" s="32"/>
      <c r="H16" s="16" t="str">
        <f t="shared" si="1"/>
        <v>G</v>
      </c>
      <c r="I16" s="20"/>
      <c r="J16" s="20"/>
      <c r="K16" s="20"/>
      <c r="L16" s="1"/>
      <c r="M16" s="20"/>
      <c r="N16" s="20"/>
      <c r="O16" s="18"/>
      <c r="P16" s="1"/>
      <c r="Q16" s="1"/>
      <c r="R16" s="1"/>
      <c r="S16" s="4" t="str">
        <f t="shared" si="2"/>
        <v>Ž</v>
      </c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26">
        <f t="shared" si="0"/>
        <v>15</v>
      </c>
      <c r="B17" s="23" t="s">
        <v>45</v>
      </c>
      <c r="C17" s="23" t="s">
        <v>46</v>
      </c>
      <c r="D17" s="24">
        <v>1969</v>
      </c>
      <c r="E17" s="32" t="s">
        <v>131</v>
      </c>
      <c r="F17" s="25">
        <v>75</v>
      </c>
      <c r="G17" s="32"/>
      <c r="H17" s="16" t="str">
        <f t="shared" si="1"/>
        <v>B</v>
      </c>
      <c r="I17" s="20"/>
      <c r="J17" s="20"/>
      <c r="K17" s="20"/>
      <c r="L17" s="1"/>
      <c r="M17" s="20"/>
      <c r="N17" s="20"/>
      <c r="O17" s="18"/>
      <c r="P17" s="1"/>
      <c r="Q17" s="1"/>
      <c r="R17" s="1"/>
      <c r="S17" s="3" t="str">
        <f t="shared" si="2"/>
        <v>M</v>
      </c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8" spans="1:32">
      <c r="A18" s="26">
        <f t="shared" si="0"/>
        <v>16</v>
      </c>
      <c r="B18" s="23" t="s">
        <v>45</v>
      </c>
      <c r="C18" s="23" t="s">
        <v>67</v>
      </c>
      <c r="D18" s="24">
        <v>1971</v>
      </c>
      <c r="E18" s="32" t="s">
        <v>115</v>
      </c>
      <c r="F18" s="25">
        <v>76</v>
      </c>
      <c r="G18" s="32"/>
      <c r="H18" s="16" t="str">
        <f t="shared" si="1"/>
        <v>B</v>
      </c>
      <c r="I18" s="20"/>
      <c r="J18" s="20"/>
      <c r="K18" s="20"/>
      <c r="L18" s="1"/>
      <c r="M18" s="20"/>
      <c r="N18" s="20"/>
      <c r="O18" s="18"/>
      <c r="P18" s="1"/>
      <c r="Q18" s="1"/>
      <c r="R18" s="1"/>
      <c r="S18" s="4" t="str">
        <f t="shared" si="2"/>
        <v>M</v>
      </c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</row>
    <row r="19" spans="1:32">
      <c r="A19" s="26">
        <f t="shared" si="0"/>
        <v>17</v>
      </c>
      <c r="B19" s="23" t="s">
        <v>79</v>
      </c>
      <c r="C19" s="23" t="s">
        <v>80</v>
      </c>
      <c r="D19" s="24">
        <v>1983</v>
      </c>
      <c r="E19" s="32" t="s">
        <v>172</v>
      </c>
      <c r="F19" s="25">
        <v>8</v>
      </c>
      <c r="G19" s="32"/>
      <c r="H19" s="16" t="str">
        <f t="shared" si="1"/>
        <v>A</v>
      </c>
      <c r="I19" s="20"/>
      <c r="J19" s="20"/>
      <c r="K19" s="20"/>
      <c r="L19" s="1"/>
      <c r="M19" s="20"/>
      <c r="N19" s="20"/>
      <c r="O19" s="18"/>
      <c r="P19" s="1"/>
      <c r="Q19" s="1"/>
      <c r="R19" s="1"/>
      <c r="S19" s="3" t="str">
        <f t="shared" si="2"/>
        <v>M</v>
      </c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</row>
    <row r="20" spans="1:32">
      <c r="A20" s="26">
        <f t="shared" ref="A20:A44" si="3">IF(B20&lt;&gt;0,A19+1,"")</f>
        <v>18</v>
      </c>
      <c r="B20" s="23" t="s">
        <v>55</v>
      </c>
      <c r="C20" s="23" t="s">
        <v>56</v>
      </c>
      <c r="D20" s="24">
        <v>1987</v>
      </c>
      <c r="E20" s="32" t="s">
        <v>112</v>
      </c>
      <c r="F20" s="25">
        <v>49</v>
      </c>
      <c r="G20" s="32"/>
      <c r="H20" s="16" t="str">
        <f t="shared" si="1"/>
        <v>A</v>
      </c>
      <c r="I20" s="20"/>
      <c r="J20" s="20"/>
      <c r="K20" s="20"/>
      <c r="L20" s="1"/>
      <c r="M20" s="20"/>
      <c r="N20" s="20"/>
      <c r="O20" s="18"/>
      <c r="P20" s="1"/>
      <c r="Q20" s="1"/>
      <c r="R20" s="1"/>
      <c r="S20" s="4" t="str">
        <f t="shared" si="2"/>
        <v>M</v>
      </c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</row>
    <row r="21" spans="1:32">
      <c r="A21" s="26">
        <f t="shared" si="3"/>
        <v>19</v>
      </c>
      <c r="B21" s="23" t="s">
        <v>60</v>
      </c>
      <c r="C21" s="23" t="s">
        <v>61</v>
      </c>
      <c r="D21" s="24">
        <v>1969</v>
      </c>
      <c r="E21" s="32" t="s">
        <v>133</v>
      </c>
      <c r="F21" s="25">
        <v>10</v>
      </c>
      <c r="G21" s="32"/>
      <c r="H21" s="16" t="str">
        <f t="shared" si="1"/>
        <v>H</v>
      </c>
      <c r="I21" s="20"/>
      <c r="J21" s="20"/>
      <c r="K21" s="20"/>
      <c r="L21" s="20"/>
      <c r="M21" s="20"/>
      <c r="N21" s="20"/>
      <c r="O21" s="18"/>
      <c r="P21" s="1"/>
      <c r="Q21" s="1"/>
      <c r="R21" s="1"/>
      <c r="S21" s="3" t="str">
        <f t="shared" si="2"/>
        <v>Ž</v>
      </c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</row>
    <row r="22" spans="1:32">
      <c r="A22" s="26">
        <f t="shared" si="3"/>
        <v>20</v>
      </c>
      <c r="B22" s="23" t="s">
        <v>59</v>
      </c>
      <c r="C22" s="23" t="s">
        <v>58</v>
      </c>
      <c r="D22" s="24">
        <v>1965</v>
      </c>
      <c r="E22" s="32" t="s">
        <v>133</v>
      </c>
      <c r="F22" s="25">
        <v>9</v>
      </c>
      <c r="G22" s="32"/>
      <c r="H22" s="16" t="str">
        <f t="shared" si="1"/>
        <v>C</v>
      </c>
      <c r="I22" s="20"/>
      <c r="J22" s="20"/>
      <c r="K22" s="20"/>
      <c r="L22" s="20"/>
      <c r="M22" s="20"/>
      <c r="N22" s="20"/>
      <c r="O22" s="18"/>
      <c r="P22" s="1"/>
      <c r="Q22" s="1"/>
      <c r="R22" s="1"/>
      <c r="S22" s="4" t="str">
        <f t="shared" si="2"/>
        <v>M</v>
      </c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</row>
    <row r="23" spans="1:32">
      <c r="A23" s="26">
        <f t="shared" si="3"/>
        <v>21</v>
      </c>
      <c r="B23" s="23" t="s">
        <v>62</v>
      </c>
      <c r="C23" s="23" t="s">
        <v>46</v>
      </c>
      <c r="D23" s="24">
        <v>1977</v>
      </c>
      <c r="E23" s="32" t="s">
        <v>114</v>
      </c>
      <c r="F23" s="25">
        <v>54</v>
      </c>
      <c r="G23" s="32"/>
      <c r="H23" s="16" t="str">
        <f t="shared" si="1"/>
        <v>A</v>
      </c>
      <c r="I23" s="20"/>
      <c r="J23" s="20"/>
      <c r="K23" s="20"/>
      <c r="L23" s="20"/>
      <c r="M23" s="20"/>
      <c r="N23" s="20"/>
      <c r="O23" s="18"/>
      <c r="P23" s="1"/>
      <c r="Q23" s="1"/>
      <c r="R23" s="1"/>
      <c r="S23" s="3" t="str">
        <f t="shared" si="2"/>
        <v>M</v>
      </c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</row>
    <row r="24" spans="1:32">
      <c r="A24" s="26">
        <f t="shared" si="3"/>
        <v>22</v>
      </c>
      <c r="B24" s="23" t="s">
        <v>101</v>
      </c>
      <c r="C24" s="23" t="s">
        <v>46</v>
      </c>
      <c r="D24" s="24">
        <v>1970</v>
      </c>
      <c r="E24" s="32" t="s">
        <v>38</v>
      </c>
      <c r="F24" s="25">
        <v>37</v>
      </c>
      <c r="G24" s="32"/>
      <c r="H24" s="16" t="str">
        <f t="shared" si="1"/>
        <v>B</v>
      </c>
      <c r="I24" s="20"/>
      <c r="J24" s="20"/>
      <c r="K24" s="20"/>
      <c r="L24" s="20"/>
      <c r="M24" s="20"/>
      <c r="N24" s="20"/>
      <c r="O24" s="18"/>
      <c r="P24" s="1"/>
      <c r="Q24" s="1"/>
      <c r="R24" s="1"/>
      <c r="S24" s="4" t="str">
        <f t="shared" si="2"/>
        <v>M</v>
      </c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</row>
    <row r="25" spans="1:32">
      <c r="A25" s="26">
        <f t="shared" si="3"/>
        <v>23</v>
      </c>
      <c r="B25" s="23" t="s">
        <v>42</v>
      </c>
      <c r="C25" s="23" t="s">
        <v>41</v>
      </c>
      <c r="D25" s="24">
        <v>1971</v>
      </c>
      <c r="E25" s="32" t="s">
        <v>132</v>
      </c>
      <c r="F25" s="25"/>
      <c r="G25" s="32"/>
      <c r="H25" s="16" t="str">
        <f t="shared" si="1"/>
        <v>H</v>
      </c>
      <c r="I25" s="20"/>
      <c r="J25" s="20"/>
      <c r="K25" s="20"/>
      <c r="L25" s="20"/>
      <c r="M25" s="20"/>
      <c r="N25" s="20"/>
      <c r="O25" s="18"/>
      <c r="P25" s="1"/>
      <c r="Q25" s="1"/>
      <c r="R25" s="1"/>
      <c r="S25" s="3" t="str">
        <f t="shared" si="2"/>
        <v>Ž</v>
      </c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</row>
    <row r="26" spans="1:32">
      <c r="A26" s="26">
        <f t="shared" si="3"/>
        <v>24</v>
      </c>
      <c r="B26" s="23" t="s">
        <v>65</v>
      </c>
      <c r="C26" s="23" t="s">
        <v>66</v>
      </c>
      <c r="D26" s="24">
        <v>1975</v>
      </c>
      <c r="E26" s="32" t="s">
        <v>128</v>
      </c>
      <c r="F26" s="25">
        <v>36</v>
      </c>
      <c r="G26" s="32"/>
      <c r="H26" s="16" t="str">
        <f t="shared" si="1"/>
        <v>B</v>
      </c>
      <c r="I26" s="20"/>
      <c r="J26" s="20"/>
      <c r="K26" s="20"/>
      <c r="L26" s="20"/>
      <c r="M26" s="20"/>
      <c r="N26" s="20"/>
      <c r="O26" s="18"/>
      <c r="P26" s="1"/>
      <c r="Q26" s="1"/>
      <c r="R26" s="1"/>
      <c r="S26" s="4" t="str">
        <f t="shared" si="2"/>
        <v>M</v>
      </c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</row>
    <row r="27" spans="1:32">
      <c r="A27" s="26">
        <f t="shared" si="3"/>
        <v>25</v>
      </c>
      <c r="B27" s="23" t="s">
        <v>47</v>
      </c>
      <c r="C27" s="23" t="s">
        <v>48</v>
      </c>
      <c r="D27" s="24">
        <v>1951</v>
      </c>
      <c r="E27" s="32" t="s">
        <v>38</v>
      </c>
      <c r="F27" s="25">
        <v>19</v>
      </c>
      <c r="G27" s="32"/>
      <c r="H27" s="16" t="str">
        <f t="shared" si="1"/>
        <v>D</v>
      </c>
      <c r="I27" s="1"/>
      <c r="J27" s="1"/>
      <c r="K27" s="1"/>
      <c r="L27" s="1"/>
      <c r="M27" s="1"/>
      <c r="N27" s="1"/>
      <c r="O27" s="18"/>
      <c r="P27" s="1"/>
      <c r="Q27" s="1"/>
      <c r="R27" s="1"/>
      <c r="S27" s="3" t="str">
        <f t="shared" si="2"/>
        <v>M</v>
      </c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</row>
    <row r="28" spans="1:32">
      <c r="A28" s="26">
        <f t="shared" si="3"/>
        <v>26</v>
      </c>
      <c r="B28" s="23" t="s">
        <v>129</v>
      </c>
      <c r="C28" s="23" t="s">
        <v>130</v>
      </c>
      <c r="D28" s="24">
        <v>1963</v>
      </c>
      <c r="E28" s="32" t="s">
        <v>38</v>
      </c>
      <c r="F28" s="25">
        <v>21</v>
      </c>
      <c r="G28" s="32"/>
      <c r="H28" s="16" t="str">
        <f t="shared" si="1"/>
        <v>H</v>
      </c>
      <c r="I28" s="1"/>
      <c r="J28" s="1"/>
      <c r="K28" s="1"/>
      <c r="L28" s="1"/>
      <c r="M28" s="1"/>
      <c r="N28" s="1"/>
      <c r="O28" s="18"/>
      <c r="P28" s="1"/>
      <c r="Q28" s="1"/>
      <c r="R28" s="1"/>
      <c r="S28" s="4" t="str">
        <f t="shared" si="2"/>
        <v>Ž</v>
      </c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</row>
    <row r="29" spans="1:32">
      <c r="A29" s="26">
        <f t="shared" si="3"/>
        <v>27</v>
      </c>
      <c r="B29" s="23" t="s">
        <v>72</v>
      </c>
      <c r="C29" s="23" t="s">
        <v>73</v>
      </c>
      <c r="D29" s="24">
        <v>1993</v>
      </c>
      <c r="E29" s="32" t="s">
        <v>116</v>
      </c>
      <c r="F29" s="25">
        <v>22</v>
      </c>
      <c r="G29" s="32"/>
      <c r="H29" s="16" t="str">
        <f t="shared" si="1"/>
        <v>F</v>
      </c>
      <c r="I29" s="1"/>
      <c r="J29" s="1"/>
      <c r="K29" s="1"/>
      <c r="L29" s="1"/>
      <c r="M29" s="1"/>
      <c r="N29" s="1"/>
      <c r="O29" s="18"/>
      <c r="P29" s="1"/>
      <c r="Q29" s="1"/>
      <c r="R29" s="1"/>
      <c r="S29" s="3" t="str">
        <f t="shared" si="2"/>
        <v>Ž</v>
      </c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</row>
    <row r="30" spans="1:32">
      <c r="A30" s="26">
        <f t="shared" si="3"/>
        <v>28</v>
      </c>
      <c r="B30" s="23" t="s">
        <v>43</v>
      </c>
      <c r="C30" s="23" t="s">
        <v>44</v>
      </c>
      <c r="D30" s="24">
        <v>1971</v>
      </c>
      <c r="E30" s="32" t="s">
        <v>109</v>
      </c>
      <c r="F30" s="25">
        <v>96</v>
      </c>
      <c r="G30" s="32"/>
      <c r="H30" s="16" t="str">
        <f t="shared" si="1"/>
        <v>B</v>
      </c>
      <c r="I30" s="1"/>
      <c r="J30" s="1"/>
      <c r="K30" s="1"/>
      <c r="L30" s="1"/>
      <c r="M30" s="1"/>
      <c r="N30" s="1"/>
      <c r="O30" s="18"/>
      <c r="P30" s="1"/>
      <c r="Q30" s="1"/>
      <c r="R30" s="1"/>
      <c r="S30" s="4" t="str">
        <f t="shared" si="2"/>
        <v>M</v>
      </c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</row>
    <row r="31" spans="1:32">
      <c r="A31" s="26">
        <f t="shared" si="3"/>
        <v>29</v>
      </c>
      <c r="B31" s="23" t="s">
        <v>74</v>
      </c>
      <c r="C31" s="23" t="s">
        <v>75</v>
      </c>
      <c r="D31" s="24">
        <v>1964</v>
      </c>
      <c r="E31" s="32" t="s">
        <v>134</v>
      </c>
      <c r="F31" s="25">
        <v>13</v>
      </c>
      <c r="G31" s="32"/>
      <c r="H31" s="16" t="str">
        <f t="shared" si="1"/>
        <v>C</v>
      </c>
      <c r="I31" s="1"/>
      <c r="J31" s="1"/>
      <c r="K31" s="1"/>
      <c r="L31" s="1"/>
      <c r="M31" s="1"/>
      <c r="N31" s="1"/>
      <c r="O31" s="18"/>
      <c r="P31" s="1"/>
      <c r="Q31" s="1"/>
      <c r="R31" s="1"/>
      <c r="S31" s="3" t="str">
        <f t="shared" si="2"/>
        <v>M</v>
      </c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</row>
    <row r="32" spans="1:32">
      <c r="A32" s="26">
        <f t="shared" si="3"/>
        <v>30</v>
      </c>
      <c r="B32" s="23" t="s">
        <v>63</v>
      </c>
      <c r="C32" s="23" t="s">
        <v>64</v>
      </c>
      <c r="D32" s="24">
        <v>1976</v>
      </c>
      <c r="E32" s="32" t="s">
        <v>127</v>
      </c>
      <c r="F32" s="25">
        <v>45</v>
      </c>
      <c r="G32" s="32"/>
      <c r="H32" s="16" t="str">
        <f t="shared" si="1"/>
        <v>B</v>
      </c>
      <c r="I32" s="1"/>
      <c r="J32" s="1"/>
      <c r="K32" s="1"/>
      <c r="L32" s="1"/>
      <c r="M32" s="1"/>
      <c r="N32" s="1"/>
      <c r="O32" s="18"/>
      <c r="P32" s="1"/>
      <c r="Q32" s="1"/>
      <c r="R32" s="1"/>
      <c r="S32" s="4" t="str">
        <f t="shared" si="2"/>
        <v>M</v>
      </c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</row>
    <row r="33" spans="1:32">
      <c r="A33" s="26">
        <f t="shared" si="3"/>
        <v>31</v>
      </c>
      <c r="B33" s="23" t="s">
        <v>70</v>
      </c>
      <c r="C33" s="23" t="s">
        <v>71</v>
      </c>
      <c r="D33" s="24">
        <v>1988</v>
      </c>
      <c r="E33" s="32" t="s">
        <v>116</v>
      </c>
      <c r="F33" s="25">
        <v>27</v>
      </c>
      <c r="G33" s="32"/>
      <c r="H33" s="16" t="str">
        <f t="shared" si="1"/>
        <v>F</v>
      </c>
      <c r="I33" s="1"/>
      <c r="J33" s="1"/>
      <c r="K33" s="1"/>
      <c r="L33" s="1"/>
      <c r="M33" s="1"/>
      <c r="N33" s="1"/>
      <c r="O33" s="18"/>
      <c r="P33" s="1"/>
      <c r="Q33" s="1"/>
      <c r="R33" s="1"/>
      <c r="S33" s="3" t="str">
        <f t="shared" si="2"/>
        <v>Ž</v>
      </c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</row>
    <row r="34" spans="1:32">
      <c r="A34" s="26">
        <f t="shared" si="3"/>
        <v>32</v>
      </c>
      <c r="B34" s="23" t="s">
        <v>90</v>
      </c>
      <c r="C34" s="23" t="s">
        <v>69</v>
      </c>
      <c r="D34" s="24">
        <v>1979</v>
      </c>
      <c r="E34" s="32" t="s">
        <v>121</v>
      </c>
      <c r="F34" s="25">
        <v>44</v>
      </c>
      <c r="G34" s="32"/>
      <c r="H34" s="16" t="str">
        <f t="shared" si="1"/>
        <v>G</v>
      </c>
      <c r="I34" s="1"/>
      <c r="J34" s="1"/>
      <c r="K34" s="1"/>
      <c r="L34" s="1"/>
      <c r="M34" s="1"/>
      <c r="N34" s="1"/>
      <c r="O34" s="18"/>
      <c r="P34" s="1"/>
      <c r="Q34" s="1"/>
      <c r="R34" s="1"/>
      <c r="S34" s="4" t="str">
        <f t="shared" si="2"/>
        <v>Ž</v>
      </c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</row>
    <row r="35" spans="1:32">
      <c r="A35" s="26">
        <f t="shared" si="3"/>
        <v>33</v>
      </c>
      <c r="B35" s="23" t="s">
        <v>214</v>
      </c>
      <c r="C35" s="23" t="s">
        <v>96</v>
      </c>
      <c r="D35" s="24">
        <v>1966</v>
      </c>
      <c r="E35" s="32" t="s">
        <v>138</v>
      </c>
      <c r="F35" s="25">
        <v>40</v>
      </c>
      <c r="G35" s="32"/>
      <c r="H35" s="16" t="str">
        <f t="shared" si="1"/>
        <v>C</v>
      </c>
      <c r="I35" s="1"/>
      <c r="J35" s="1"/>
      <c r="K35" s="1"/>
      <c r="L35" s="1"/>
      <c r="M35" s="1"/>
      <c r="N35" s="1"/>
      <c r="O35" s="18"/>
      <c r="P35" s="1"/>
      <c r="Q35" s="1"/>
      <c r="R35" s="1"/>
      <c r="S35" s="3" t="str">
        <f t="shared" ref="S35:S66" si="4">IF(LEN(B35)=0," ",IF(MID(B35,LEN(B35),1)="á","Ž","M"))</f>
        <v>M</v>
      </c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</row>
    <row r="36" spans="1:32">
      <c r="A36" s="26">
        <f t="shared" si="3"/>
        <v>34</v>
      </c>
      <c r="B36" s="23" t="s">
        <v>86</v>
      </c>
      <c r="C36" s="23" t="s">
        <v>87</v>
      </c>
      <c r="D36" s="24">
        <v>1975</v>
      </c>
      <c r="E36" s="32" t="s">
        <v>136</v>
      </c>
      <c r="F36" s="25">
        <v>62</v>
      </c>
      <c r="G36" s="32"/>
      <c r="H36" s="16" t="str">
        <f t="shared" si="1"/>
        <v>B</v>
      </c>
      <c r="I36" s="1"/>
      <c r="J36" s="1"/>
      <c r="K36" s="1"/>
      <c r="L36" s="1"/>
      <c r="M36" s="1"/>
      <c r="N36" s="1"/>
      <c r="O36" s="18"/>
      <c r="P36" s="1"/>
      <c r="Q36" s="1"/>
      <c r="R36" s="1"/>
      <c r="S36" s="4" t="str">
        <f t="shared" si="4"/>
        <v>M</v>
      </c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</row>
    <row r="37" spans="1:32">
      <c r="A37" s="26">
        <f t="shared" si="3"/>
        <v>35</v>
      </c>
      <c r="B37" s="23" t="s">
        <v>94</v>
      </c>
      <c r="C37" s="23" t="s">
        <v>95</v>
      </c>
      <c r="D37" s="24">
        <v>1974</v>
      </c>
      <c r="E37" s="32" t="s">
        <v>124</v>
      </c>
      <c r="F37" s="25"/>
      <c r="G37" s="32"/>
      <c r="H37" s="16" t="str">
        <f t="shared" si="1"/>
        <v>B</v>
      </c>
      <c r="I37" s="1"/>
      <c r="J37" s="1"/>
      <c r="K37" s="1"/>
      <c r="L37" s="1"/>
      <c r="M37" s="1"/>
      <c r="N37" s="1"/>
      <c r="O37" s="18"/>
      <c r="P37" s="1"/>
      <c r="Q37" s="1"/>
      <c r="R37" s="1"/>
      <c r="S37" s="3" t="str">
        <f t="shared" si="4"/>
        <v>M</v>
      </c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</row>
    <row r="38" spans="1:32">
      <c r="A38" s="26">
        <f t="shared" si="3"/>
        <v>36</v>
      </c>
      <c r="B38" s="23" t="s">
        <v>51</v>
      </c>
      <c r="C38" s="23" t="s">
        <v>52</v>
      </c>
      <c r="D38" s="24">
        <v>1954</v>
      </c>
      <c r="E38" s="32" t="s">
        <v>111</v>
      </c>
      <c r="F38" s="25">
        <v>3</v>
      </c>
      <c r="G38" s="32"/>
      <c r="H38" s="16" t="str">
        <f t="shared" si="1"/>
        <v>H</v>
      </c>
      <c r="I38" s="1"/>
      <c r="J38" s="1"/>
      <c r="K38" s="1"/>
      <c r="L38" s="1"/>
      <c r="M38" s="1"/>
      <c r="N38" s="1"/>
      <c r="O38" s="18"/>
      <c r="P38" s="1"/>
      <c r="Q38" s="1"/>
      <c r="R38" s="1"/>
      <c r="S38" s="4" t="str">
        <f t="shared" si="4"/>
        <v>Ž</v>
      </c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</row>
    <row r="39" spans="1:32">
      <c r="A39" s="26">
        <f t="shared" si="3"/>
        <v>37</v>
      </c>
      <c r="B39" s="23" t="s">
        <v>104</v>
      </c>
      <c r="C39" s="23" t="s">
        <v>105</v>
      </c>
      <c r="D39" s="24">
        <v>1947</v>
      </c>
      <c r="E39" s="32" t="s">
        <v>126</v>
      </c>
      <c r="F39" s="32">
        <v>5</v>
      </c>
      <c r="G39" s="32"/>
      <c r="H39" s="16" t="str">
        <f t="shared" si="1"/>
        <v>D</v>
      </c>
      <c r="I39" s="1"/>
      <c r="J39" s="1"/>
      <c r="K39" s="1"/>
      <c r="L39" s="1"/>
      <c r="M39" s="1"/>
      <c r="N39" s="1"/>
      <c r="O39" s="18"/>
      <c r="P39" s="1"/>
      <c r="Q39" s="1"/>
      <c r="R39" s="1"/>
      <c r="S39" s="3" t="str">
        <f t="shared" si="4"/>
        <v>M</v>
      </c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</row>
    <row r="40" spans="1:32">
      <c r="A40" s="26">
        <f t="shared" si="3"/>
        <v>38</v>
      </c>
      <c r="B40" s="23" t="s">
        <v>92</v>
      </c>
      <c r="C40" s="23" t="s">
        <v>93</v>
      </c>
      <c r="D40" s="24">
        <v>1976</v>
      </c>
      <c r="E40" s="32" t="s">
        <v>123</v>
      </c>
      <c r="F40" s="25">
        <v>6</v>
      </c>
      <c r="G40" s="32"/>
      <c r="H40" s="16" t="str">
        <f t="shared" si="1"/>
        <v>B</v>
      </c>
      <c r="I40" s="1"/>
      <c r="J40" s="1"/>
      <c r="K40" s="1"/>
      <c r="L40" s="1"/>
      <c r="M40" s="1"/>
      <c r="N40" s="1"/>
      <c r="O40" s="18"/>
      <c r="P40" s="1"/>
      <c r="Q40" s="1"/>
      <c r="R40" s="1"/>
      <c r="S40" s="4" t="str">
        <f t="shared" si="4"/>
        <v>M</v>
      </c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</row>
    <row r="41" spans="1:32">
      <c r="A41" s="26">
        <f t="shared" si="3"/>
        <v>39</v>
      </c>
      <c r="B41" s="23" t="s">
        <v>53</v>
      </c>
      <c r="C41" s="23" t="s">
        <v>54</v>
      </c>
      <c r="D41" s="24">
        <v>1983</v>
      </c>
      <c r="E41" s="32" t="s">
        <v>38</v>
      </c>
      <c r="F41" s="25"/>
      <c r="G41" s="32"/>
      <c r="H41" s="16" t="str">
        <f t="shared" si="1"/>
        <v>A</v>
      </c>
      <c r="I41" s="1"/>
      <c r="J41" s="1"/>
      <c r="K41" s="1"/>
      <c r="L41" s="1"/>
      <c r="M41" s="1"/>
      <c r="N41" s="1"/>
      <c r="O41" s="18"/>
      <c r="P41" s="1"/>
      <c r="Q41" s="1"/>
      <c r="R41" s="1"/>
      <c r="S41" s="3" t="str">
        <f t="shared" si="4"/>
        <v>M</v>
      </c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</row>
    <row r="42" spans="1:32">
      <c r="A42" s="26">
        <f t="shared" si="3"/>
        <v>40</v>
      </c>
      <c r="B42" s="23" t="s">
        <v>171</v>
      </c>
      <c r="C42" s="23" t="s">
        <v>96</v>
      </c>
      <c r="D42" s="24">
        <v>1977</v>
      </c>
      <c r="E42" s="32" t="s">
        <v>137</v>
      </c>
      <c r="F42" s="25">
        <v>2</v>
      </c>
      <c r="G42" s="108"/>
      <c r="H42" s="16" t="str">
        <f t="shared" si="1"/>
        <v>A</v>
      </c>
      <c r="I42" s="1"/>
      <c r="J42" s="1"/>
      <c r="K42" s="1"/>
      <c r="L42" s="1"/>
      <c r="M42" s="1"/>
      <c r="N42" s="1"/>
      <c r="O42" s="18"/>
      <c r="P42" s="1"/>
      <c r="Q42" s="1"/>
      <c r="R42" s="1"/>
      <c r="S42" s="4" t="str">
        <f t="shared" si="4"/>
        <v>M</v>
      </c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</row>
    <row r="43" spans="1:32">
      <c r="A43" s="89">
        <f t="shared" si="3"/>
        <v>41</v>
      </c>
      <c r="B43" s="23" t="s">
        <v>83</v>
      </c>
      <c r="C43" s="23" t="s">
        <v>67</v>
      </c>
      <c r="D43" s="91">
        <v>1958</v>
      </c>
      <c r="E43" s="92" t="s">
        <v>119</v>
      </c>
      <c r="F43" s="93"/>
      <c r="G43" s="92"/>
      <c r="H43" s="94" t="str">
        <f t="shared" si="1"/>
        <v>C</v>
      </c>
      <c r="I43" s="1"/>
      <c r="J43" s="1"/>
      <c r="K43" s="1"/>
      <c r="L43" s="1"/>
      <c r="M43" s="1"/>
      <c r="N43" s="1"/>
      <c r="O43" s="18"/>
      <c r="P43" s="1"/>
      <c r="Q43" s="1"/>
      <c r="R43" s="1"/>
      <c r="S43" s="3" t="str">
        <f t="shared" si="4"/>
        <v>M</v>
      </c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</row>
    <row r="44" spans="1:32" ht="13.5" thickBot="1">
      <c r="A44" s="196">
        <f t="shared" si="3"/>
        <v>42</v>
      </c>
      <c r="B44" s="197" t="s">
        <v>49</v>
      </c>
      <c r="C44" s="197" t="s">
        <v>50</v>
      </c>
      <c r="D44" s="198">
        <v>1971</v>
      </c>
      <c r="E44" s="199" t="s">
        <v>110</v>
      </c>
      <c r="F44" s="200"/>
      <c r="G44" s="199"/>
      <c r="H44" s="201" t="str">
        <f t="shared" si="1"/>
        <v>B</v>
      </c>
      <c r="I44" s="1"/>
      <c r="J44" s="1"/>
      <c r="K44" s="1"/>
      <c r="L44" s="1"/>
      <c r="M44" s="1"/>
      <c r="N44" s="1"/>
      <c r="O44" s="18"/>
      <c r="P44" s="1"/>
      <c r="Q44" s="1"/>
      <c r="R44" s="1"/>
      <c r="S44" s="4" t="str">
        <f t="shared" si="4"/>
        <v>M</v>
      </c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</row>
    <row r="45" spans="1:32" ht="13.5" thickTop="1">
      <c r="A45" s="89">
        <f t="shared" ref="A45:A56" si="5">IF(B45&lt;&gt;0,A44+1,"")</f>
        <v>43</v>
      </c>
      <c r="B45" s="90" t="s">
        <v>154</v>
      </c>
      <c r="C45" s="90" t="s">
        <v>155</v>
      </c>
      <c r="D45" s="91">
        <v>1967</v>
      </c>
      <c r="E45" s="92" t="s">
        <v>156</v>
      </c>
      <c r="F45" s="93">
        <v>63</v>
      </c>
      <c r="G45" s="92"/>
      <c r="H45" s="94" t="str">
        <f t="shared" ref="H45:H56" si="6">IF(S45&lt;&gt;"Ž",IF($O$2-D45&gt;39,IF($O$2-D45&gt;49,IF($O$2-D45&gt;59,IF($O$2-D45&gt;69,IF($O$2-D45&gt;90,"to snad ne!","E"),"D"),"C"),"B"),"A"),IF(S45="Ž",IF($O$2-D45&gt;34,IF($O$2-D45&gt;44,IF($O$2-D45&gt;90,"to snad ne!","H"),"G"),"F")))</f>
        <v>B</v>
      </c>
      <c r="I45" s="1"/>
      <c r="J45" s="1"/>
      <c r="K45" s="1"/>
      <c r="L45" s="1"/>
      <c r="M45" s="1"/>
      <c r="N45" s="1"/>
      <c r="O45" s="18"/>
      <c r="P45" s="1"/>
      <c r="Q45" s="1"/>
      <c r="R45" s="1"/>
      <c r="S45" s="3" t="str">
        <f t="shared" si="4"/>
        <v>M</v>
      </c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</row>
    <row r="46" spans="1:32">
      <c r="A46" s="26">
        <f t="shared" si="5"/>
        <v>44</v>
      </c>
      <c r="B46" s="23" t="s">
        <v>88</v>
      </c>
      <c r="C46" s="23" t="s">
        <v>89</v>
      </c>
      <c r="D46" s="24">
        <v>1982</v>
      </c>
      <c r="E46" s="32" t="s">
        <v>116</v>
      </c>
      <c r="F46" s="25"/>
      <c r="G46" s="32"/>
      <c r="H46" s="16" t="str">
        <f t="shared" si="6"/>
        <v>A</v>
      </c>
      <c r="I46" s="1"/>
      <c r="J46" s="1"/>
      <c r="K46" s="1"/>
      <c r="L46" s="1"/>
      <c r="M46" s="1"/>
      <c r="N46" s="1"/>
      <c r="O46" s="18"/>
      <c r="P46" s="1"/>
      <c r="Q46" s="1"/>
      <c r="R46" s="1"/>
      <c r="S46" s="4" t="str">
        <f t="shared" si="4"/>
        <v>M</v>
      </c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</row>
    <row r="47" spans="1:32">
      <c r="A47" s="26">
        <f t="shared" si="5"/>
        <v>45</v>
      </c>
      <c r="B47" s="23" t="s">
        <v>157</v>
      </c>
      <c r="C47" s="23" t="s">
        <v>64</v>
      </c>
      <c r="D47" s="24">
        <v>1988</v>
      </c>
      <c r="E47" s="32" t="s">
        <v>145</v>
      </c>
      <c r="F47" s="25">
        <v>72</v>
      </c>
      <c r="G47" s="108"/>
      <c r="H47" s="16" t="str">
        <f t="shared" si="6"/>
        <v>A</v>
      </c>
      <c r="I47" s="1"/>
      <c r="J47" s="1"/>
      <c r="K47" s="1"/>
      <c r="L47" s="1"/>
      <c r="M47" s="1"/>
      <c r="N47" s="1"/>
      <c r="O47" s="18"/>
      <c r="P47" s="1"/>
      <c r="Q47" s="1"/>
      <c r="R47" s="1"/>
      <c r="S47" s="3" t="str">
        <f t="shared" si="4"/>
        <v>M</v>
      </c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</row>
    <row r="48" spans="1:32">
      <c r="A48" s="26">
        <f t="shared" si="5"/>
        <v>46</v>
      </c>
      <c r="B48" s="23" t="s">
        <v>161</v>
      </c>
      <c r="C48" s="23" t="s">
        <v>96</v>
      </c>
      <c r="D48" s="24">
        <v>1968</v>
      </c>
      <c r="E48" s="32" t="s">
        <v>115</v>
      </c>
      <c r="F48" s="25">
        <v>77</v>
      </c>
      <c r="G48" s="32"/>
      <c r="H48" s="16" t="str">
        <f t="shared" si="6"/>
        <v>B</v>
      </c>
      <c r="I48" s="1"/>
      <c r="J48" s="1"/>
      <c r="K48" s="1"/>
      <c r="L48" s="1"/>
      <c r="M48" s="1"/>
      <c r="N48" s="1"/>
      <c r="O48" s="18"/>
      <c r="P48" s="1"/>
      <c r="Q48" s="1"/>
      <c r="R48" s="1"/>
      <c r="S48" s="4" t="str">
        <f t="shared" si="4"/>
        <v>M</v>
      </c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</row>
    <row r="49" spans="1:32">
      <c r="A49" s="26">
        <f t="shared" si="5"/>
        <v>47</v>
      </c>
      <c r="B49" s="23" t="s">
        <v>158</v>
      </c>
      <c r="C49" s="23" t="s">
        <v>96</v>
      </c>
      <c r="D49" s="24">
        <v>1977</v>
      </c>
      <c r="E49" s="32" t="s">
        <v>159</v>
      </c>
      <c r="F49" s="25">
        <v>35</v>
      </c>
      <c r="G49" s="32"/>
      <c r="H49" s="16" t="str">
        <f t="shared" si="6"/>
        <v>A</v>
      </c>
      <c r="I49" s="1"/>
      <c r="J49" s="1"/>
      <c r="K49" s="1"/>
      <c r="L49" s="1"/>
      <c r="M49" s="1"/>
      <c r="N49" s="1"/>
      <c r="O49" s="18"/>
      <c r="P49" s="1"/>
      <c r="Q49" s="1"/>
      <c r="R49" s="1"/>
      <c r="S49" s="3" t="str">
        <f t="shared" si="4"/>
        <v>M</v>
      </c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</row>
    <row r="50" spans="1:32">
      <c r="A50" s="26">
        <f t="shared" si="5"/>
        <v>48</v>
      </c>
      <c r="B50" s="23" t="s">
        <v>160</v>
      </c>
      <c r="C50" s="23" t="s">
        <v>143</v>
      </c>
      <c r="D50" s="24">
        <v>1974</v>
      </c>
      <c r="E50" s="32" t="s">
        <v>145</v>
      </c>
      <c r="F50" s="25"/>
      <c r="G50" s="32"/>
      <c r="H50" s="16" t="str">
        <f t="shared" si="6"/>
        <v>B</v>
      </c>
      <c r="I50" s="1"/>
      <c r="J50" s="1"/>
      <c r="K50" s="1"/>
      <c r="L50" s="1"/>
      <c r="M50" s="1"/>
      <c r="N50" s="1"/>
      <c r="O50" s="18"/>
      <c r="P50" s="1"/>
      <c r="Q50" s="1"/>
      <c r="R50" s="1"/>
      <c r="S50" s="4" t="str">
        <f t="shared" si="4"/>
        <v>M</v>
      </c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</row>
    <row r="51" spans="1:32">
      <c r="A51" s="26">
        <f t="shared" si="5"/>
        <v>49</v>
      </c>
      <c r="B51" s="23" t="s">
        <v>142</v>
      </c>
      <c r="C51" s="23" t="s">
        <v>143</v>
      </c>
      <c r="D51" s="24">
        <v>1974</v>
      </c>
      <c r="E51" s="32" t="s">
        <v>145</v>
      </c>
      <c r="F51" s="25">
        <v>1</v>
      </c>
      <c r="G51" s="32" t="s">
        <v>144</v>
      </c>
      <c r="H51" s="16" t="str">
        <f t="shared" si="6"/>
        <v>B</v>
      </c>
      <c r="I51" s="1"/>
      <c r="J51" s="1"/>
      <c r="K51" s="1"/>
      <c r="L51" s="1"/>
      <c r="M51" s="1"/>
      <c r="N51" s="1"/>
      <c r="O51" s="18"/>
      <c r="P51" s="1"/>
      <c r="Q51" s="1"/>
      <c r="R51" s="1"/>
      <c r="S51" s="3" t="str">
        <f t="shared" si="4"/>
        <v>M</v>
      </c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</row>
    <row r="52" spans="1:32">
      <c r="A52" s="26">
        <f t="shared" si="5"/>
        <v>50</v>
      </c>
      <c r="B52" s="23" t="s">
        <v>162</v>
      </c>
      <c r="C52" s="23" t="s">
        <v>163</v>
      </c>
      <c r="D52" s="24">
        <v>1977</v>
      </c>
      <c r="E52" s="32" t="s">
        <v>38</v>
      </c>
      <c r="F52" s="25">
        <v>12</v>
      </c>
      <c r="G52" s="32" t="s">
        <v>182</v>
      </c>
      <c r="H52" s="16" t="str">
        <f t="shared" si="6"/>
        <v>A</v>
      </c>
      <c r="I52" s="1"/>
      <c r="J52" s="1"/>
      <c r="K52" s="1"/>
      <c r="L52" s="1"/>
      <c r="M52" s="1"/>
      <c r="N52" s="1"/>
      <c r="O52" s="18"/>
      <c r="P52" s="1"/>
      <c r="Q52" s="1"/>
      <c r="R52" s="1"/>
      <c r="S52" s="4" t="str">
        <f t="shared" si="4"/>
        <v>M</v>
      </c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</row>
    <row r="53" spans="1:32">
      <c r="A53" s="26">
        <f t="shared" si="5"/>
        <v>51</v>
      </c>
      <c r="B53" s="23" t="s">
        <v>164</v>
      </c>
      <c r="C53" s="23" t="s">
        <v>165</v>
      </c>
      <c r="D53" s="24">
        <v>1966</v>
      </c>
      <c r="E53" s="32" t="s">
        <v>166</v>
      </c>
      <c r="F53" s="25"/>
      <c r="G53" s="32"/>
      <c r="H53" s="16" t="str">
        <f t="shared" si="6"/>
        <v>C</v>
      </c>
      <c r="I53" s="1"/>
      <c r="J53" s="1"/>
      <c r="K53" s="1"/>
      <c r="L53" s="1"/>
      <c r="M53" s="1"/>
      <c r="N53" s="1"/>
      <c r="O53" s="18"/>
      <c r="P53" s="1"/>
      <c r="Q53" s="1"/>
      <c r="R53" s="1"/>
      <c r="S53" s="3" t="str">
        <f t="shared" si="4"/>
        <v>M</v>
      </c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</row>
    <row r="54" spans="1:32">
      <c r="A54" s="26">
        <f t="shared" si="5"/>
        <v>52</v>
      </c>
      <c r="B54" s="23" t="s">
        <v>167</v>
      </c>
      <c r="C54" s="23" t="s">
        <v>75</v>
      </c>
      <c r="D54" s="24">
        <v>1978</v>
      </c>
      <c r="E54" s="32" t="s">
        <v>38</v>
      </c>
      <c r="F54" s="25">
        <v>64</v>
      </c>
      <c r="G54" s="32"/>
      <c r="H54" s="16" t="str">
        <f t="shared" si="6"/>
        <v>A</v>
      </c>
      <c r="I54" s="1"/>
      <c r="J54" s="1"/>
      <c r="K54" s="1"/>
      <c r="L54" s="1"/>
      <c r="M54" s="1"/>
      <c r="N54" s="1"/>
      <c r="O54" s="18"/>
      <c r="P54" s="1"/>
      <c r="Q54" s="1"/>
      <c r="R54" s="1"/>
      <c r="S54" s="4" t="str">
        <f t="shared" si="4"/>
        <v>M</v>
      </c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</row>
    <row r="55" spans="1:32">
      <c r="A55" s="26">
        <f t="shared" si="5"/>
        <v>53</v>
      </c>
      <c r="B55" s="23" t="s">
        <v>168</v>
      </c>
      <c r="C55" s="23" t="s">
        <v>97</v>
      </c>
      <c r="D55" s="24">
        <v>1968</v>
      </c>
      <c r="E55" s="32" t="s">
        <v>169</v>
      </c>
      <c r="F55" s="25">
        <v>38</v>
      </c>
      <c r="G55" s="32"/>
      <c r="H55" s="16" t="str">
        <f t="shared" si="6"/>
        <v>B</v>
      </c>
      <c r="I55" s="1"/>
      <c r="J55" s="1"/>
      <c r="K55" s="1"/>
      <c r="L55" s="1"/>
      <c r="M55" s="1"/>
      <c r="N55" s="1"/>
      <c r="O55" s="18"/>
      <c r="P55" s="1"/>
      <c r="Q55" s="1"/>
      <c r="R55" s="1"/>
      <c r="S55" s="3" t="str">
        <f t="shared" si="4"/>
        <v>M</v>
      </c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</row>
    <row r="56" spans="1:32">
      <c r="A56" s="26">
        <f t="shared" si="5"/>
        <v>54</v>
      </c>
      <c r="B56" s="23" t="s">
        <v>104</v>
      </c>
      <c r="C56" s="23" t="s">
        <v>105</v>
      </c>
      <c r="D56" s="24">
        <v>1947</v>
      </c>
      <c r="E56" s="32" t="s">
        <v>126</v>
      </c>
      <c r="F56" s="25"/>
      <c r="G56" s="32"/>
      <c r="H56" s="16" t="str">
        <f t="shared" si="6"/>
        <v>D</v>
      </c>
      <c r="I56" s="1"/>
      <c r="J56" s="1"/>
      <c r="K56" s="1"/>
      <c r="L56" s="1"/>
      <c r="M56" s="1"/>
      <c r="N56" s="1"/>
      <c r="O56" s="18"/>
      <c r="P56" s="1"/>
      <c r="Q56" s="1"/>
      <c r="R56" s="1"/>
      <c r="S56" s="4" t="str">
        <f t="shared" si="4"/>
        <v>M</v>
      </c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</row>
    <row r="57" spans="1:32">
      <c r="A57" s="26">
        <f t="shared" ref="A57:A68" si="7">IF(B57&lt;&gt;0,A56+1,"")</f>
        <v>55</v>
      </c>
      <c r="B57" s="23" t="s">
        <v>173</v>
      </c>
      <c r="C57" s="23" t="s">
        <v>66</v>
      </c>
      <c r="D57" s="24">
        <v>1958</v>
      </c>
      <c r="E57" s="32" t="s">
        <v>174</v>
      </c>
      <c r="F57" s="25">
        <v>11</v>
      </c>
      <c r="G57" s="32" t="s">
        <v>175</v>
      </c>
      <c r="H57" s="16" t="str">
        <f t="shared" ref="H57:H66" si="8">IF(S57&lt;&gt;"Ž",IF($O$2-D57&gt;39,IF($O$2-D57&gt;49,IF($O$2-D57&gt;59,IF($O$2-D57&gt;69,IF($O$2-D57&gt;90,"to snad ne!","E"),"D"),"C"),"B"),"A"),IF(S57="Ž",IF($O$2-D57&gt;34,IF($O$2-D57&gt;44,IF($O$2-D57&gt;90,"to snad ne!","H"),"G"),"F")))</f>
        <v>C</v>
      </c>
      <c r="I57" s="1"/>
      <c r="J57" s="1"/>
      <c r="K57" s="1"/>
      <c r="L57" s="1"/>
      <c r="M57" s="1"/>
      <c r="N57" s="1"/>
      <c r="O57" s="18"/>
      <c r="P57" s="1"/>
      <c r="Q57" s="1"/>
      <c r="R57" s="1"/>
      <c r="S57" s="3" t="str">
        <f t="shared" si="4"/>
        <v>M</v>
      </c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</row>
    <row r="58" spans="1:32">
      <c r="A58" s="26">
        <f t="shared" si="7"/>
        <v>56</v>
      </c>
      <c r="B58" s="23" t="s">
        <v>183</v>
      </c>
      <c r="C58" s="23" t="s">
        <v>105</v>
      </c>
      <c r="D58" s="24">
        <v>1975</v>
      </c>
      <c r="E58" s="32" t="s">
        <v>184</v>
      </c>
      <c r="F58" s="25">
        <v>14</v>
      </c>
      <c r="G58" s="32"/>
      <c r="H58" s="16" t="str">
        <f t="shared" si="8"/>
        <v>B</v>
      </c>
      <c r="I58" s="1"/>
      <c r="J58" s="1"/>
      <c r="K58" s="1"/>
      <c r="L58" s="1"/>
      <c r="M58" s="1"/>
      <c r="N58" s="1"/>
      <c r="O58" s="18"/>
      <c r="P58" s="1"/>
      <c r="Q58" s="1"/>
      <c r="R58" s="1"/>
      <c r="S58" s="4" t="str">
        <f t="shared" si="4"/>
        <v>M</v>
      </c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</row>
    <row r="59" spans="1:32">
      <c r="A59" s="26">
        <f t="shared" si="7"/>
        <v>57</v>
      </c>
      <c r="B59" s="23" t="s">
        <v>188</v>
      </c>
      <c r="C59" s="23" t="s">
        <v>97</v>
      </c>
      <c r="D59" s="24">
        <v>1982</v>
      </c>
      <c r="E59" s="32" t="s">
        <v>189</v>
      </c>
      <c r="F59" s="25">
        <v>16</v>
      </c>
      <c r="G59" s="32"/>
      <c r="H59" s="16" t="str">
        <f t="shared" si="8"/>
        <v>A</v>
      </c>
      <c r="I59" s="1"/>
      <c r="J59" s="1"/>
      <c r="K59" s="1"/>
      <c r="L59" s="1"/>
      <c r="M59" s="1"/>
      <c r="N59" s="1"/>
      <c r="O59" s="18"/>
      <c r="P59" s="1"/>
      <c r="Q59" s="1"/>
      <c r="R59" s="1"/>
      <c r="S59" s="3" t="str">
        <f t="shared" si="4"/>
        <v>M</v>
      </c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</row>
    <row r="60" spans="1:32">
      <c r="A60" s="26">
        <f t="shared" si="7"/>
        <v>58</v>
      </c>
      <c r="B60" s="23" t="s">
        <v>190</v>
      </c>
      <c r="C60" s="23" t="s">
        <v>191</v>
      </c>
      <c r="D60" s="24">
        <v>1955</v>
      </c>
      <c r="E60" s="32" t="s">
        <v>192</v>
      </c>
      <c r="F60" s="25">
        <v>17</v>
      </c>
      <c r="G60" s="32"/>
      <c r="H60" s="16" t="str">
        <f t="shared" si="8"/>
        <v>D</v>
      </c>
      <c r="I60" s="1"/>
      <c r="J60" s="1"/>
      <c r="K60" s="1"/>
      <c r="L60" s="1"/>
      <c r="M60" s="1"/>
      <c r="N60" s="1"/>
      <c r="O60" s="18"/>
      <c r="P60" s="1"/>
      <c r="Q60" s="1"/>
      <c r="R60" s="1"/>
      <c r="S60" s="4" t="str">
        <f t="shared" si="4"/>
        <v>M</v>
      </c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</row>
    <row r="61" spans="1:32">
      <c r="A61" s="26">
        <f t="shared" si="7"/>
        <v>59</v>
      </c>
      <c r="B61" s="23" t="s">
        <v>193</v>
      </c>
      <c r="C61" s="23" t="s">
        <v>56</v>
      </c>
      <c r="D61" s="24">
        <v>1986</v>
      </c>
      <c r="E61" s="32" t="s">
        <v>192</v>
      </c>
      <c r="F61" s="25">
        <v>18</v>
      </c>
      <c r="G61" s="32"/>
      <c r="H61" s="16" t="str">
        <f t="shared" si="8"/>
        <v>A</v>
      </c>
      <c r="I61" s="1"/>
      <c r="J61" s="1"/>
      <c r="K61" s="1"/>
      <c r="L61" s="1"/>
      <c r="M61" s="1"/>
      <c r="N61" s="1"/>
      <c r="O61" s="18"/>
      <c r="P61" s="1"/>
      <c r="Q61" s="1"/>
      <c r="R61" s="1"/>
      <c r="S61" s="3" t="str">
        <f t="shared" si="4"/>
        <v>M</v>
      </c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</row>
    <row r="62" spans="1:32">
      <c r="A62" s="26">
        <f t="shared" si="7"/>
        <v>60</v>
      </c>
      <c r="B62" s="23" t="s">
        <v>199</v>
      </c>
      <c r="C62" s="23" t="s">
        <v>97</v>
      </c>
      <c r="D62" s="24">
        <v>1979</v>
      </c>
      <c r="E62" s="32" t="s">
        <v>200</v>
      </c>
      <c r="F62" s="25">
        <v>24</v>
      </c>
      <c r="G62" s="32"/>
      <c r="H62" s="16" t="str">
        <f t="shared" si="8"/>
        <v>A</v>
      </c>
      <c r="I62" s="1"/>
      <c r="J62" s="1"/>
      <c r="K62" s="1"/>
      <c r="L62" s="1"/>
      <c r="M62" s="1"/>
      <c r="N62" s="1"/>
      <c r="O62" s="18"/>
      <c r="P62" s="1"/>
      <c r="Q62" s="1"/>
      <c r="R62" s="1"/>
      <c r="S62" s="4" t="str">
        <f t="shared" si="4"/>
        <v>M</v>
      </c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</row>
    <row r="63" spans="1:32">
      <c r="A63" s="26">
        <f t="shared" si="7"/>
        <v>61</v>
      </c>
      <c r="B63" s="23" t="s">
        <v>197</v>
      </c>
      <c r="C63" s="23" t="s">
        <v>105</v>
      </c>
      <c r="D63" s="24">
        <v>1993</v>
      </c>
      <c r="E63" s="32" t="s">
        <v>201</v>
      </c>
      <c r="F63" s="25">
        <v>26</v>
      </c>
      <c r="G63" s="32"/>
      <c r="H63" s="16" t="str">
        <f t="shared" si="8"/>
        <v>A</v>
      </c>
      <c r="I63" s="1"/>
      <c r="J63" s="1"/>
      <c r="K63" s="1"/>
      <c r="L63" s="1"/>
      <c r="M63" s="1"/>
      <c r="N63" s="1"/>
      <c r="O63" s="18"/>
      <c r="P63" s="1"/>
      <c r="Q63" s="1"/>
      <c r="R63" s="1"/>
      <c r="S63" s="3" t="str">
        <f t="shared" si="4"/>
        <v>M</v>
      </c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</row>
    <row r="64" spans="1:32" ht="13.5" thickBot="1">
      <c r="A64" s="95">
        <f t="shared" si="7"/>
        <v>62</v>
      </c>
      <c r="B64" s="96" t="s">
        <v>47</v>
      </c>
      <c r="C64" s="96" t="s">
        <v>97</v>
      </c>
      <c r="D64" s="97">
        <v>1983</v>
      </c>
      <c r="E64" s="98" t="s">
        <v>38</v>
      </c>
      <c r="F64" s="99">
        <v>28</v>
      </c>
      <c r="G64" s="98"/>
      <c r="H64" s="100" t="str">
        <f t="shared" si="8"/>
        <v>A</v>
      </c>
      <c r="I64" s="1"/>
      <c r="J64" s="1"/>
      <c r="K64" s="1"/>
      <c r="L64" s="1"/>
      <c r="M64" s="1"/>
      <c r="N64" s="1"/>
      <c r="O64" s="18"/>
      <c r="P64" s="1"/>
      <c r="Q64" s="1"/>
      <c r="R64" s="1"/>
      <c r="S64" s="4" t="str">
        <f t="shared" si="4"/>
        <v>M</v>
      </c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</row>
    <row r="65" spans="1:32" ht="13.5" thickBot="1">
      <c r="A65" s="89">
        <f t="shared" si="7"/>
        <v>63</v>
      </c>
      <c r="B65" s="90" t="s">
        <v>202</v>
      </c>
      <c r="C65" s="90" t="s">
        <v>203</v>
      </c>
      <c r="D65" s="91">
        <v>1989</v>
      </c>
      <c r="E65" s="92" t="s">
        <v>38</v>
      </c>
      <c r="F65" s="93">
        <v>30</v>
      </c>
      <c r="G65" s="92"/>
      <c r="H65" s="94" t="str">
        <f t="shared" si="8"/>
        <v>F</v>
      </c>
      <c r="I65" s="1"/>
      <c r="J65" s="1"/>
      <c r="K65" s="1"/>
      <c r="L65" s="1"/>
      <c r="M65" s="1"/>
      <c r="N65" s="1"/>
      <c r="O65" s="18"/>
      <c r="P65" s="1"/>
      <c r="Q65" s="1"/>
      <c r="R65" s="1"/>
      <c r="S65" s="5" t="str">
        <f t="shared" si="4"/>
        <v>Ž</v>
      </c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</row>
    <row r="66" spans="1:32">
      <c r="A66" s="26">
        <f t="shared" si="7"/>
        <v>64</v>
      </c>
      <c r="B66" s="23" t="s">
        <v>204</v>
      </c>
      <c r="C66" s="23" t="s">
        <v>66</v>
      </c>
      <c r="D66" s="24">
        <v>1964</v>
      </c>
      <c r="E66" s="32" t="s">
        <v>205</v>
      </c>
      <c r="F66" s="25">
        <v>31</v>
      </c>
      <c r="G66" s="32"/>
      <c r="H66" s="16" t="str">
        <f t="shared" si="8"/>
        <v>C</v>
      </c>
      <c r="I66" s="1"/>
      <c r="J66" s="1"/>
      <c r="K66" s="1"/>
      <c r="L66" s="1"/>
      <c r="M66" s="1"/>
      <c r="N66" s="1"/>
      <c r="O66" s="18"/>
      <c r="P66" s="1"/>
      <c r="Q66" s="1"/>
      <c r="R66" s="1"/>
      <c r="S66" s="6" t="str">
        <f t="shared" si="4"/>
        <v>M</v>
      </c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</row>
    <row r="67" spans="1:32">
      <c r="A67" s="26">
        <f t="shared" si="7"/>
        <v>65</v>
      </c>
      <c r="B67" s="23" t="s">
        <v>206</v>
      </c>
      <c r="C67" s="23" t="s">
        <v>207</v>
      </c>
      <c r="D67" s="24">
        <v>1981</v>
      </c>
      <c r="E67" s="32" t="s">
        <v>208</v>
      </c>
      <c r="F67" s="25">
        <v>33</v>
      </c>
      <c r="G67" s="32"/>
      <c r="H67" s="16" t="str">
        <f t="shared" ref="H67:H76" si="9">IF(S67&lt;&gt;"Ž",IF($O$2-D67&gt;39,IF($O$2-D67&gt;49,IF($O$2-D67&gt;59,IF($O$2-D67&gt;69,IF($O$2-D67&gt;90,"to snad ne!","E"),"D"),"C"),"B"),"A"),IF(S67="Ž",IF($O$2-D67&gt;34,IF($O$2-D67&gt;44,IF($O$2-D67&gt;90,"to snad ne!","H"),"G"),"F")))</f>
        <v>G</v>
      </c>
      <c r="I67" s="1"/>
      <c r="J67" s="1"/>
      <c r="K67" s="1"/>
      <c r="L67" s="1"/>
      <c r="M67" s="1"/>
      <c r="N67" s="1"/>
      <c r="O67" s="18"/>
      <c r="P67" s="1"/>
      <c r="Q67" s="1"/>
      <c r="R67" s="1"/>
      <c r="S67" s="3" t="str">
        <f t="shared" ref="S67:S98" si="10">IF(LEN(B67)=0," ",IF(MID(B67,LEN(B67),1)="á","Ž","M"))</f>
        <v>Ž</v>
      </c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</row>
    <row r="68" spans="1:32">
      <c r="A68" s="26">
        <f t="shared" si="7"/>
        <v>66</v>
      </c>
      <c r="B68" s="23" t="s">
        <v>209</v>
      </c>
      <c r="C68" s="23" t="s">
        <v>96</v>
      </c>
      <c r="D68" s="24">
        <v>1988</v>
      </c>
      <c r="E68" s="32" t="s">
        <v>210</v>
      </c>
      <c r="F68" s="25">
        <v>34</v>
      </c>
      <c r="G68" s="32"/>
      <c r="H68" s="16" t="str">
        <f t="shared" si="9"/>
        <v>A</v>
      </c>
      <c r="I68" s="1"/>
      <c r="J68" s="1"/>
      <c r="K68" s="1"/>
      <c r="L68" s="1"/>
      <c r="M68" s="1"/>
      <c r="N68" s="1"/>
      <c r="O68" s="18"/>
      <c r="P68" s="1"/>
      <c r="Q68" s="1"/>
      <c r="R68" s="1"/>
      <c r="S68" s="4" t="str">
        <f t="shared" si="10"/>
        <v>M</v>
      </c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</row>
    <row r="69" spans="1:32">
      <c r="A69" s="26">
        <f t="shared" ref="A69:A132" si="11">IF(B69&lt;&gt;0,A68+1,"")</f>
        <v>67</v>
      </c>
      <c r="B69" s="23" t="s">
        <v>215</v>
      </c>
      <c r="C69" s="23" t="s">
        <v>216</v>
      </c>
      <c r="D69" s="24">
        <v>1976</v>
      </c>
      <c r="E69" s="32" t="s">
        <v>217</v>
      </c>
      <c r="F69" s="25">
        <v>41</v>
      </c>
      <c r="G69" s="32"/>
      <c r="H69" s="16" t="str">
        <f t="shared" si="9"/>
        <v>B</v>
      </c>
      <c r="I69" s="1"/>
      <c r="J69" s="1"/>
      <c r="K69" s="1"/>
      <c r="L69" s="1"/>
      <c r="M69" s="1"/>
      <c r="N69" s="1"/>
      <c r="O69" s="18"/>
      <c r="P69" s="1"/>
      <c r="Q69" s="1"/>
      <c r="R69" s="1"/>
      <c r="S69" s="3" t="str">
        <f t="shared" si="10"/>
        <v>M</v>
      </c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</row>
    <row r="70" spans="1:32">
      <c r="A70" s="26">
        <f t="shared" si="11"/>
        <v>68</v>
      </c>
      <c r="B70" s="23" t="s">
        <v>218</v>
      </c>
      <c r="C70" s="23" t="s">
        <v>219</v>
      </c>
      <c r="D70" s="24">
        <v>1986</v>
      </c>
      <c r="E70" s="32" t="s">
        <v>220</v>
      </c>
      <c r="F70" s="25">
        <v>48</v>
      </c>
      <c r="G70" s="32"/>
      <c r="H70" s="16" t="str">
        <f t="shared" si="9"/>
        <v>A</v>
      </c>
      <c r="I70" s="1"/>
      <c r="J70" s="1"/>
      <c r="K70" s="1"/>
      <c r="L70" s="1"/>
      <c r="M70" s="1"/>
      <c r="N70" s="1"/>
      <c r="O70" s="18"/>
      <c r="P70" s="1"/>
      <c r="Q70" s="1"/>
      <c r="R70" s="1"/>
      <c r="S70" s="4" t="str">
        <f t="shared" si="10"/>
        <v>M</v>
      </c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</row>
    <row r="71" spans="1:32">
      <c r="A71" s="26">
        <f t="shared" si="11"/>
        <v>69</v>
      </c>
      <c r="B71" s="23" t="s">
        <v>221</v>
      </c>
      <c r="C71" s="23" t="s">
        <v>66</v>
      </c>
      <c r="D71" s="24">
        <v>1980</v>
      </c>
      <c r="E71" s="32" t="s">
        <v>38</v>
      </c>
      <c r="F71" s="25">
        <v>50</v>
      </c>
      <c r="G71" s="32"/>
      <c r="H71" s="16" t="str">
        <f t="shared" si="9"/>
        <v>A</v>
      </c>
      <c r="I71" s="1"/>
      <c r="J71" s="1"/>
      <c r="K71" s="1"/>
      <c r="L71" s="1"/>
      <c r="M71" s="1"/>
      <c r="N71" s="1"/>
      <c r="O71" s="18"/>
      <c r="P71" s="1"/>
      <c r="Q71" s="1"/>
      <c r="R71" s="1"/>
      <c r="S71" s="3" t="str">
        <f t="shared" si="10"/>
        <v>M</v>
      </c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</row>
    <row r="72" spans="1:32">
      <c r="A72" s="26">
        <f t="shared" si="11"/>
        <v>70</v>
      </c>
      <c r="B72" s="23" t="s">
        <v>222</v>
      </c>
      <c r="C72" s="23" t="s">
        <v>223</v>
      </c>
      <c r="D72" s="24">
        <v>1985</v>
      </c>
      <c r="E72" s="32" t="s">
        <v>38</v>
      </c>
      <c r="F72" s="25">
        <v>55</v>
      </c>
      <c r="G72" s="32"/>
      <c r="H72" s="16" t="str">
        <f t="shared" si="9"/>
        <v>A</v>
      </c>
      <c r="I72" s="1"/>
      <c r="J72" s="1"/>
      <c r="K72" s="1"/>
      <c r="L72" s="1"/>
      <c r="M72" s="1"/>
      <c r="N72" s="1"/>
      <c r="O72" s="18"/>
      <c r="P72" s="1"/>
      <c r="Q72" s="1"/>
      <c r="R72" s="1"/>
      <c r="S72" s="4" t="str">
        <f t="shared" si="10"/>
        <v>M</v>
      </c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</row>
    <row r="73" spans="1:32">
      <c r="A73" s="26">
        <f t="shared" si="11"/>
        <v>71</v>
      </c>
      <c r="B73" s="23" t="s">
        <v>224</v>
      </c>
      <c r="C73" s="23" t="s">
        <v>225</v>
      </c>
      <c r="D73" s="24">
        <v>1966</v>
      </c>
      <c r="E73" s="32" t="s">
        <v>226</v>
      </c>
      <c r="F73" s="25">
        <v>56</v>
      </c>
      <c r="G73" s="32"/>
      <c r="H73" s="16" t="str">
        <f t="shared" si="9"/>
        <v>C</v>
      </c>
      <c r="I73" s="1"/>
      <c r="J73" s="1"/>
      <c r="K73" s="1"/>
      <c r="L73" s="1"/>
      <c r="M73" s="1"/>
      <c r="N73" s="1"/>
      <c r="O73" s="18"/>
      <c r="P73" s="1"/>
      <c r="Q73" s="1"/>
      <c r="R73" s="1"/>
      <c r="S73" s="3" t="str">
        <f t="shared" si="10"/>
        <v>M</v>
      </c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</row>
    <row r="74" spans="1:32">
      <c r="A74" s="26">
        <f t="shared" si="11"/>
        <v>72</v>
      </c>
      <c r="B74" s="23" t="s">
        <v>171</v>
      </c>
      <c r="C74" s="23" t="s">
        <v>105</v>
      </c>
      <c r="D74" s="24">
        <v>1982</v>
      </c>
      <c r="E74" s="32" t="s">
        <v>38</v>
      </c>
      <c r="F74" s="25">
        <v>57</v>
      </c>
      <c r="G74" s="32"/>
      <c r="H74" s="16" t="str">
        <f t="shared" si="9"/>
        <v>A</v>
      </c>
      <c r="I74" s="1"/>
      <c r="J74" s="1"/>
      <c r="K74" s="1"/>
      <c r="L74" s="1"/>
      <c r="M74" s="1"/>
      <c r="N74" s="1"/>
      <c r="O74" s="18"/>
      <c r="P74" s="1"/>
      <c r="Q74" s="1"/>
      <c r="R74" s="1"/>
      <c r="S74" s="4" t="str">
        <f t="shared" si="10"/>
        <v>M</v>
      </c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</row>
    <row r="75" spans="1:32">
      <c r="A75" s="26">
        <f t="shared" si="11"/>
        <v>73</v>
      </c>
      <c r="B75" s="23" t="s">
        <v>227</v>
      </c>
      <c r="C75" s="23" t="s">
        <v>50</v>
      </c>
      <c r="D75" s="24">
        <v>1977</v>
      </c>
      <c r="E75" s="32" t="s">
        <v>116</v>
      </c>
      <c r="F75" s="25">
        <v>58</v>
      </c>
      <c r="G75" s="32"/>
      <c r="H75" s="16" t="str">
        <f t="shared" si="9"/>
        <v>A</v>
      </c>
      <c r="I75" s="1"/>
      <c r="J75" s="1"/>
      <c r="K75" s="1"/>
      <c r="L75" s="1"/>
      <c r="M75" s="1"/>
      <c r="N75" s="1"/>
      <c r="O75" s="18"/>
      <c r="P75" s="1"/>
      <c r="Q75" s="1"/>
      <c r="R75" s="1"/>
      <c r="S75" s="3" t="str">
        <f t="shared" si="10"/>
        <v>M</v>
      </c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</row>
    <row r="76" spans="1:32">
      <c r="A76" s="26">
        <f t="shared" si="11"/>
        <v>74</v>
      </c>
      <c r="B76" s="23" t="s">
        <v>228</v>
      </c>
      <c r="C76" s="23" t="s">
        <v>96</v>
      </c>
      <c r="D76" s="24">
        <v>1987</v>
      </c>
      <c r="E76" s="32" t="s">
        <v>229</v>
      </c>
      <c r="F76" s="25">
        <v>59</v>
      </c>
      <c r="G76" s="32"/>
      <c r="H76" s="16" t="str">
        <f t="shared" si="9"/>
        <v>A</v>
      </c>
      <c r="I76" s="1"/>
      <c r="J76" s="1"/>
      <c r="K76" s="1"/>
      <c r="L76" s="1"/>
      <c r="M76" s="1"/>
      <c r="N76" s="1"/>
      <c r="O76" s="18"/>
      <c r="P76" s="1"/>
      <c r="Q76" s="1"/>
      <c r="R76" s="1"/>
      <c r="S76" s="4" t="str">
        <f t="shared" si="10"/>
        <v>M</v>
      </c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</row>
    <row r="77" spans="1:32">
      <c r="A77" s="26">
        <f t="shared" si="11"/>
        <v>75</v>
      </c>
      <c r="B77" s="23" t="s">
        <v>230</v>
      </c>
      <c r="C77" s="23" t="s">
        <v>50</v>
      </c>
      <c r="D77" s="24">
        <v>1954</v>
      </c>
      <c r="E77" s="32" t="s">
        <v>231</v>
      </c>
      <c r="F77" s="25">
        <v>60</v>
      </c>
      <c r="G77" s="32"/>
      <c r="H77" s="16" t="str">
        <f t="shared" ref="H77:H89" si="12">IF(S77&lt;&gt;"Ž",IF($O$2-D77&gt;39,IF($O$2-D77&gt;49,IF($O$2-D77&gt;59,IF($O$2-D77&gt;69,IF($O$2-D77&gt;90,"to snad ne!","E"),"D"),"C"),"B"),"A"),IF(S77="Ž",IF($O$2-D77&gt;34,IF($O$2-D77&gt;44,IF($O$2-D77&gt;90,"to snad ne!","H"),"G"),"F")))</f>
        <v>D</v>
      </c>
      <c r="I77" s="1"/>
      <c r="J77" s="1"/>
      <c r="K77" s="1"/>
      <c r="L77" s="1"/>
      <c r="M77" s="1"/>
      <c r="N77" s="1"/>
      <c r="O77" s="18"/>
      <c r="P77" s="1"/>
      <c r="Q77" s="1"/>
      <c r="R77" s="1"/>
      <c r="S77" s="3" t="str">
        <f t="shared" si="10"/>
        <v>M</v>
      </c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</row>
    <row r="78" spans="1:32">
      <c r="A78" s="26">
        <f t="shared" si="11"/>
        <v>76</v>
      </c>
      <c r="B78" s="23" t="s">
        <v>232</v>
      </c>
      <c r="C78" s="23" t="s">
        <v>233</v>
      </c>
      <c r="D78" s="24">
        <v>1956</v>
      </c>
      <c r="E78" s="32" t="s">
        <v>234</v>
      </c>
      <c r="F78" s="25">
        <v>61</v>
      </c>
      <c r="G78" s="32"/>
      <c r="H78" s="16" t="str">
        <f t="shared" si="12"/>
        <v>D</v>
      </c>
      <c r="I78" s="1"/>
      <c r="J78" s="1"/>
      <c r="K78" s="1"/>
      <c r="L78" s="1"/>
      <c r="M78" s="1"/>
      <c r="N78" s="1"/>
      <c r="O78" s="18"/>
      <c r="P78" s="1"/>
      <c r="Q78" s="1"/>
      <c r="R78" s="1"/>
      <c r="S78" s="4" t="str">
        <f t="shared" si="10"/>
        <v>M</v>
      </c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</row>
    <row r="79" spans="1:32">
      <c r="A79" s="26">
        <f t="shared" si="11"/>
        <v>77</v>
      </c>
      <c r="B79" s="23" t="s">
        <v>164</v>
      </c>
      <c r="C79" s="23" t="s">
        <v>235</v>
      </c>
      <c r="D79" s="24">
        <v>1966</v>
      </c>
      <c r="E79" s="32" t="s">
        <v>166</v>
      </c>
      <c r="F79" s="25">
        <v>67</v>
      </c>
      <c r="G79" s="32"/>
      <c r="H79" s="16" t="str">
        <f t="shared" si="12"/>
        <v>C</v>
      </c>
      <c r="I79" s="1"/>
      <c r="J79" s="1"/>
      <c r="K79" s="1"/>
      <c r="L79" s="1"/>
      <c r="M79" s="1"/>
      <c r="N79" s="1"/>
      <c r="O79" s="18"/>
      <c r="P79" s="1"/>
      <c r="Q79" s="1"/>
      <c r="R79" s="1"/>
      <c r="S79" s="3" t="str">
        <f t="shared" si="10"/>
        <v>M</v>
      </c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</row>
    <row r="80" spans="1:32">
      <c r="A80" s="26">
        <f t="shared" si="11"/>
        <v>78</v>
      </c>
      <c r="B80" s="23" t="s">
        <v>236</v>
      </c>
      <c r="C80" s="23" t="s">
        <v>237</v>
      </c>
      <c r="D80" s="24">
        <v>1982</v>
      </c>
      <c r="E80" s="32" t="s">
        <v>238</v>
      </c>
      <c r="F80" s="25">
        <v>70</v>
      </c>
      <c r="G80" s="32"/>
      <c r="H80" s="16" t="str">
        <f t="shared" si="12"/>
        <v>F</v>
      </c>
      <c r="I80" s="1"/>
      <c r="J80" s="1"/>
      <c r="K80" s="1"/>
      <c r="L80" s="1"/>
      <c r="M80" s="1"/>
      <c r="N80" s="1"/>
      <c r="O80" s="18"/>
      <c r="P80" s="1"/>
      <c r="Q80" s="1"/>
      <c r="R80" s="1"/>
      <c r="S80" s="4" t="str">
        <f t="shared" si="10"/>
        <v>Ž</v>
      </c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</row>
    <row r="81" spans="1:32">
      <c r="A81" s="26">
        <f t="shared" si="11"/>
        <v>79</v>
      </c>
      <c r="B81" s="23" t="s">
        <v>239</v>
      </c>
      <c r="C81" s="23" t="s">
        <v>105</v>
      </c>
      <c r="D81" s="24">
        <v>1981</v>
      </c>
      <c r="E81" s="32" t="s">
        <v>240</v>
      </c>
      <c r="F81" s="25">
        <v>73</v>
      </c>
      <c r="G81" s="32"/>
      <c r="H81" s="16" t="str">
        <f t="shared" si="12"/>
        <v>A</v>
      </c>
      <c r="I81" s="1"/>
      <c r="J81" s="1"/>
      <c r="K81" s="1"/>
      <c r="L81" s="1"/>
      <c r="M81" s="1"/>
      <c r="N81" s="1"/>
      <c r="O81" s="18"/>
      <c r="P81" s="1"/>
      <c r="Q81" s="1"/>
      <c r="R81" s="1"/>
      <c r="S81" s="3" t="str">
        <f t="shared" si="10"/>
        <v>M</v>
      </c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</row>
    <row r="82" spans="1:32">
      <c r="A82" s="26">
        <f t="shared" si="11"/>
        <v>80</v>
      </c>
      <c r="B82" s="23" t="s">
        <v>241</v>
      </c>
      <c r="C82" s="23" t="s">
        <v>96</v>
      </c>
      <c r="D82" s="24">
        <v>1955</v>
      </c>
      <c r="E82" s="32" t="s">
        <v>242</v>
      </c>
      <c r="F82" s="25">
        <v>74</v>
      </c>
      <c r="G82" s="32"/>
      <c r="H82" s="16" t="str">
        <f t="shared" si="12"/>
        <v>D</v>
      </c>
      <c r="I82" s="1"/>
      <c r="J82" s="1"/>
      <c r="K82" s="1"/>
      <c r="L82" s="1"/>
      <c r="M82" s="1"/>
      <c r="N82" s="1"/>
      <c r="O82" s="18"/>
      <c r="P82" s="1"/>
      <c r="Q82" s="1"/>
      <c r="R82" s="1"/>
      <c r="S82" s="4" t="str">
        <f t="shared" si="10"/>
        <v>M</v>
      </c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</row>
    <row r="83" spans="1:32">
      <c r="A83" s="26" t="str">
        <f t="shared" si="11"/>
        <v/>
      </c>
      <c r="B83" s="23"/>
      <c r="C83" s="23"/>
      <c r="D83" s="24"/>
      <c r="E83" s="32"/>
      <c r="F83" s="25"/>
      <c r="G83" s="32"/>
      <c r="H83" s="16" t="str">
        <f t="shared" si="12"/>
        <v>to snad ne!</v>
      </c>
      <c r="I83" s="1"/>
      <c r="J83" s="1"/>
      <c r="K83" s="1"/>
      <c r="L83" s="1"/>
      <c r="M83" s="1"/>
      <c r="N83" s="1"/>
      <c r="O83" s="18"/>
      <c r="P83" s="1"/>
      <c r="Q83" s="1"/>
      <c r="R83" s="1"/>
      <c r="S83" s="3" t="str">
        <f t="shared" si="10"/>
        <v xml:space="preserve"> </v>
      </c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</row>
    <row r="84" spans="1:32">
      <c r="A84" s="26" t="str">
        <f t="shared" si="11"/>
        <v/>
      </c>
      <c r="B84" s="23"/>
      <c r="C84" s="23"/>
      <c r="D84" s="24"/>
      <c r="E84" s="32"/>
      <c r="F84" s="25"/>
      <c r="G84" s="32"/>
      <c r="H84" s="16" t="str">
        <f t="shared" si="12"/>
        <v>to snad ne!</v>
      </c>
      <c r="I84" s="1"/>
      <c r="J84" s="1"/>
      <c r="K84" s="1"/>
      <c r="L84" s="1"/>
      <c r="M84" s="1"/>
      <c r="N84" s="1"/>
      <c r="O84" s="18"/>
      <c r="P84" s="1"/>
      <c r="Q84" s="1"/>
      <c r="R84" s="1"/>
      <c r="S84" s="4" t="str">
        <f t="shared" si="10"/>
        <v xml:space="preserve"> </v>
      </c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</row>
    <row r="85" spans="1:32">
      <c r="A85" s="26" t="str">
        <f t="shared" si="11"/>
        <v/>
      </c>
      <c r="B85" s="23"/>
      <c r="C85" s="23"/>
      <c r="D85" s="24"/>
      <c r="E85" s="32"/>
      <c r="F85" s="25"/>
      <c r="G85" s="32"/>
      <c r="H85" s="16" t="str">
        <f t="shared" si="12"/>
        <v>to snad ne!</v>
      </c>
      <c r="I85" s="1"/>
      <c r="J85" s="1"/>
      <c r="K85" s="1"/>
      <c r="L85" s="1"/>
      <c r="M85" s="1"/>
      <c r="N85" s="1"/>
      <c r="O85" s="18"/>
      <c r="P85" s="1"/>
      <c r="Q85" s="1"/>
      <c r="R85" s="1"/>
      <c r="S85" s="3" t="str">
        <f t="shared" si="10"/>
        <v xml:space="preserve"> </v>
      </c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</row>
    <row r="86" spans="1:32">
      <c r="A86" s="26" t="str">
        <f t="shared" si="11"/>
        <v/>
      </c>
      <c r="B86" s="23"/>
      <c r="C86" s="23"/>
      <c r="D86" s="24"/>
      <c r="E86" s="32"/>
      <c r="F86" s="25"/>
      <c r="G86" s="32"/>
      <c r="H86" s="16" t="str">
        <f t="shared" si="12"/>
        <v>to snad ne!</v>
      </c>
      <c r="I86" s="1"/>
      <c r="J86" s="1"/>
      <c r="K86" s="1"/>
      <c r="L86" s="1"/>
      <c r="M86" s="1"/>
      <c r="N86" s="1"/>
      <c r="O86" s="18"/>
      <c r="P86" s="1"/>
      <c r="Q86" s="1"/>
      <c r="R86" s="1"/>
      <c r="S86" s="4" t="str">
        <f t="shared" si="10"/>
        <v xml:space="preserve"> </v>
      </c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</row>
    <row r="87" spans="1:32">
      <c r="A87" s="26" t="str">
        <f t="shared" si="11"/>
        <v/>
      </c>
      <c r="B87" s="23"/>
      <c r="C87" s="23"/>
      <c r="D87" s="24"/>
      <c r="E87" s="32"/>
      <c r="F87" s="25"/>
      <c r="G87" s="32"/>
      <c r="H87" s="16" t="str">
        <f t="shared" si="12"/>
        <v>to snad ne!</v>
      </c>
      <c r="I87" s="1"/>
      <c r="J87" s="1"/>
      <c r="K87" s="1"/>
      <c r="L87" s="1"/>
      <c r="M87" s="1"/>
      <c r="N87" s="1"/>
      <c r="O87" s="18"/>
      <c r="P87" s="1"/>
      <c r="Q87" s="1"/>
      <c r="R87" s="1"/>
      <c r="S87" s="3" t="str">
        <f t="shared" si="10"/>
        <v xml:space="preserve"> </v>
      </c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</row>
    <row r="88" spans="1:32">
      <c r="A88" s="26" t="str">
        <f t="shared" si="11"/>
        <v/>
      </c>
      <c r="B88" s="23"/>
      <c r="C88" s="23"/>
      <c r="D88" s="24"/>
      <c r="E88" s="32"/>
      <c r="F88" s="25"/>
      <c r="G88" s="32"/>
      <c r="H88" s="16" t="str">
        <f t="shared" si="12"/>
        <v>to snad ne!</v>
      </c>
      <c r="I88" s="1"/>
      <c r="J88" s="1"/>
      <c r="K88" s="1"/>
      <c r="L88" s="1"/>
      <c r="M88" s="1"/>
      <c r="N88" s="1"/>
      <c r="O88" s="18"/>
      <c r="P88" s="1"/>
      <c r="Q88" s="1"/>
      <c r="R88" s="1"/>
      <c r="S88" s="4" t="str">
        <f t="shared" si="10"/>
        <v xml:space="preserve"> </v>
      </c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</row>
    <row r="89" spans="1:32">
      <c r="A89" s="26" t="str">
        <f t="shared" si="11"/>
        <v/>
      </c>
      <c r="B89" s="23"/>
      <c r="C89" s="23"/>
      <c r="D89" s="24"/>
      <c r="E89" s="32"/>
      <c r="F89" s="25"/>
      <c r="G89" s="32"/>
      <c r="H89" s="16" t="str">
        <f t="shared" si="12"/>
        <v>to snad ne!</v>
      </c>
      <c r="I89" s="1"/>
      <c r="J89" s="1"/>
      <c r="K89" s="1"/>
      <c r="L89" s="1"/>
      <c r="M89" s="1"/>
      <c r="N89" s="1"/>
      <c r="O89" s="18"/>
      <c r="P89" s="1"/>
      <c r="Q89" s="1"/>
      <c r="R89" s="1"/>
      <c r="S89" s="3" t="str">
        <f t="shared" si="10"/>
        <v xml:space="preserve"> </v>
      </c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</row>
    <row r="90" spans="1:32">
      <c r="A90" s="26" t="str">
        <f t="shared" si="11"/>
        <v/>
      </c>
      <c r="B90" s="23"/>
      <c r="C90" s="23"/>
      <c r="D90" s="24"/>
      <c r="E90" s="32"/>
      <c r="F90" s="25"/>
      <c r="G90" s="32"/>
      <c r="H90" s="16" t="str">
        <f t="shared" ref="H90:H152" si="13">IF(S90&lt;&gt;"Ž",IF($O$2-D90&gt;39,IF($O$2-D90&gt;49,IF($O$2-D90&gt;59,IF($O$2-D90&gt;69,IF($O$2-D90&gt;90,"to snad ne!","E"),"D"),"C"),"B"),"A"),IF(S90="Ž",IF($O$2-D90&gt;34,IF($O$2-D90&gt;44,IF($O$2-D90&gt;90,"to snad ne!","H"),"G"),"F")))</f>
        <v>to snad ne!</v>
      </c>
      <c r="I90" s="1"/>
      <c r="J90" s="1"/>
      <c r="K90" s="1"/>
      <c r="L90" s="1"/>
      <c r="M90" s="1"/>
      <c r="N90" s="1"/>
      <c r="O90" s="18"/>
      <c r="P90" s="1"/>
      <c r="Q90" s="1"/>
      <c r="R90" s="1"/>
      <c r="S90" s="4" t="str">
        <f t="shared" si="10"/>
        <v xml:space="preserve"> </v>
      </c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</row>
    <row r="91" spans="1:32">
      <c r="A91" s="26" t="str">
        <f t="shared" si="11"/>
        <v/>
      </c>
      <c r="B91" s="23"/>
      <c r="C91" s="23"/>
      <c r="D91" s="24"/>
      <c r="E91" s="32"/>
      <c r="F91" s="25"/>
      <c r="G91" s="32"/>
      <c r="H91" s="16" t="str">
        <f t="shared" si="13"/>
        <v>to snad ne!</v>
      </c>
      <c r="I91" s="1"/>
      <c r="J91" s="1"/>
      <c r="K91" s="1"/>
      <c r="L91" s="1"/>
      <c r="M91" s="1"/>
      <c r="N91" s="1"/>
      <c r="O91" s="18"/>
      <c r="P91" s="1"/>
      <c r="Q91" s="1"/>
      <c r="R91" s="1"/>
      <c r="S91" s="3" t="str">
        <f t="shared" si="10"/>
        <v xml:space="preserve"> </v>
      </c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</row>
    <row r="92" spans="1:32">
      <c r="A92" s="26" t="str">
        <f t="shared" si="11"/>
        <v/>
      </c>
      <c r="B92" s="23"/>
      <c r="C92" s="23"/>
      <c r="D92" s="24"/>
      <c r="E92" s="32"/>
      <c r="F92" s="25"/>
      <c r="G92" s="32"/>
      <c r="H92" s="16" t="str">
        <f t="shared" si="13"/>
        <v>to snad ne!</v>
      </c>
      <c r="I92" s="1"/>
      <c r="J92" s="1"/>
      <c r="K92" s="1"/>
      <c r="L92" s="1"/>
      <c r="M92" s="1"/>
      <c r="N92" s="1"/>
      <c r="O92" s="18"/>
      <c r="P92" s="1"/>
      <c r="Q92" s="1"/>
      <c r="R92" s="1"/>
      <c r="S92" s="4" t="str">
        <f t="shared" si="10"/>
        <v xml:space="preserve"> </v>
      </c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</row>
    <row r="93" spans="1:32">
      <c r="A93" s="26" t="str">
        <f t="shared" si="11"/>
        <v/>
      </c>
      <c r="B93" s="23"/>
      <c r="C93" s="23"/>
      <c r="D93" s="24"/>
      <c r="E93" s="32"/>
      <c r="F93" s="25"/>
      <c r="G93" s="32"/>
      <c r="H93" s="16" t="str">
        <f t="shared" si="13"/>
        <v>to snad ne!</v>
      </c>
      <c r="I93" s="1"/>
      <c r="J93" s="1"/>
      <c r="K93" s="1"/>
      <c r="L93" s="1"/>
      <c r="M93" s="1"/>
      <c r="N93" s="1"/>
      <c r="O93" s="18"/>
      <c r="P93" s="1"/>
      <c r="Q93" s="1"/>
      <c r="R93" s="1"/>
      <c r="S93" s="3" t="str">
        <f t="shared" si="10"/>
        <v xml:space="preserve"> </v>
      </c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</row>
    <row r="94" spans="1:32">
      <c r="A94" s="26" t="str">
        <f t="shared" si="11"/>
        <v/>
      </c>
      <c r="B94" s="23"/>
      <c r="C94" s="23"/>
      <c r="D94" s="24"/>
      <c r="E94" s="32"/>
      <c r="F94" s="25"/>
      <c r="G94" s="32"/>
      <c r="H94" s="16" t="str">
        <f t="shared" si="13"/>
        <v>to snad ne!</v>
      </c>
      <c r="I94" s="1"/>
      <c r="J94" s="1"/>
      <c r="K94" s="1"/>
      <c r="L94" s="1"/>
      <c r="M94" s="1"/>
      <c r="N94" s="1"/>
      <c r="O94" s="18"/>
      <c r="P94" s="1"/>
      <c r="Q94" s="1"/>
      <c r="R94" s="1"/>
      <c r="S94" s="4" t="str">
        <f t="shared" si="10"/>
        <v xml:space="preserve"> </v>
      </c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</row>
    <row r="95" spans="1:32">
      <c r="A95" s="26" t="str">
        <f t="shared" si="11"/>
        <v/>
      </c>
      <c r="B95" s="23"/>
      <c r="C95" s="23"/>
      <c r="D95" s="24"/>
      <c r="E95" s="32"/>
      <c r="F95" s="25"/>
      <c r="G95" s="32"/>
      <c r="H95" s="16" t="str">
        <f t="shared" si="13"/>
        <v>to snad ne!</v>
      </c>
      <c r="I95" s="1"/>
      <c r="J95" s="1"/>
      <c r="K95" s="1"/>
      <c r="L95" s="1"/>
      <c r="M95" s="1"/>
      <c r="N95" s="1"/>
      <c r="O95" s="18"/>
      <c r="P95" s="1"/>
      <c r="Q95" s="1"/>
      <c r="R95" s="1"/>
      <c r="S95" s="3" t="str">
        <f t="shared" si="10"/>
        <v xml:space="preserve"> </v>
      </c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</row>
    <row r="96" spans="1:32">
      <c r="A96" s="26" t="str">
        <f t="shared" si="11"/>
        <v/>
      </c>
      <c r="B96" s="23"/>
      <c r="C96" s="23"/>
      <c r="D96" s="24"/>
      <c r="E96" s="32"/>
      <c r="F96" s="25"/>
      <c r="G96" s="32"/>
      <c r="H96" s="16" t="str">
        <f t="shared" si="13"/>
        <v>to snad ne!</v>
      </c>
      <c r="I96" s="1"/>
      <c r="J96" s="1"/>
      <c r="K96" s="1"/>
      <c r="L96" s="1"/>
      <c r="M96" s="1"/>
      <c r="N96" s="1"/>
      <c r="O96" s="18"/>
      <c r="P96" s="1"/>
      <c r="Q96" s="1"/>
      <c r="R96" s="1"/>
      <c r="S96" s="4" t="str">
        <f t="shared" si="10"/>
        <v xml:space="preserve"> </v>
      </c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</row>
    <row r="97" spans="1:32">
      <c r="A97" s="26" t="str">
        <f t="shared" si="11"/>
        <v/>
      </c>
      <c r="B97" s="23"/>
      <c r="C97" s="23"/>
      <c r="D97" s="24"/>
      <c r="E97" s="32"/>
      <c r="F97" s="25"/>
      <c r="G97" s="32"/>
      <c r="H97" s="16" t="str">
        <f t="shared" si="13"/>
        <v>to snad ne!</v>
      </c>
      <c r="I97" s="1"/>
      <c r="J97" s="1"/>
      <c r="K97" s="1"/>
      <c r="L97" s="1"/>
      <c r="M97" s="1"/>
      <c r="N97" s="1"/>
      <c r="O97" s="18"/>
      <c r="P97" s="1"/>
      <c r="Q97" s="1"/>
      <c r="R97" s="1"/>
      <c r="S97" s="3" t="str">
        <f t="shared" si="10"/>
        <v xml:space="preserve"> </v>
      </c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</row>
    <row r="98" spans="1:32">
      <c r="A98" s="26" t="str">
        <f t="shared" si="11"/>
        <v/>
      </c>
      <c r="B98" s="23"/>
      <c r="C98" s="23"/>
      <c r="D98" s="24"/>
      <c r="E98" s="32"/>
      <c r="F98" s="25"/>
      <c r="G98" s="32"/>
      <c r="H98" s="16" t="str">
        <f t="shared" si="13"/>
        <v>to snad ne!</v>
      </c>
      <c r="I98" s="1"/>
      <c r="J98" s="1"/>
      <c r="K98" s="1"/>
      <c r="L98" s="1"/>
      <c r="M98" s="1"/>
      <c r="N98" s="1"/>
      <c r="O98" s="18"/>
      <c r="P98" s="1"/>
      <c r="Q98" s="1"/>
      <c r="R98" s="1"/>
      <c r="S98" s="4" t="str">
        <f t="shared" si="10"/>
        <v xml:space="preserve"> </v>
      </c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</row>
    <row r="99" spans="1:32">
      <c r="A99" s="26" t="str">
        <f t="shared" si="11"/>
        <v/>
      </c>
      <c r="B99" s="23"/>
      <c r="C99" s="23"/>
      <c r="D99" s="24"/>
      <c r="E99" s="32"/>
      <c r="F99" s="25"/>
      <c r="G99" s="32"/>
      <c r="H99" s="16" t="str">
        <f t="shared" si="13"/>
        <v>to snad ne!</v>
      </c>
      <c r="I99" s="1"/>
      <c r="J99" s="1"/>
      <c r="K99" s="1"/>
      <c r="L99" s="1"/>
      <c r="M99" s="1"/>
      <c r="N99" s="1"/>
      <c r="O99" s="18"/>
      <c r="P99" s="1"/>
      <c r="Q99" s="1"/>
      <c r="R99" s="1"/>
      <c r="S99" s="3" t="str">
        <f t="shared" ref="S99:S130" si="14">IF(LEN(B99)=0," ",IF(MID(B99,LEN(B99),1)="á","Ž","M"))</f>
        <v xml:space="preserve"> </v>
      </c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</row>
    <row r="100" spans="1:32">
      <c r="A100" s="26" t="str">
        <f t="shared" si="11"/>
        <v/>
      </c>
      <c r="B100" s="23"/>
      <c r="C100" s="23"/>
      <c r="D100" s="24"/>
      <c r="E100" s="32"/>
      <c r="F100" s="25"/>
      <c r="G100" s="32"/>
      <c r="H100" s="16" t="str">
        <f t="shared" si="13"/>
        <v>to snad ne!</v>
      </c>
      <c r="I100" s="1"/>
      <c r="J100" s="1"/>
      <c r="K100" s="1"/>
      <c r="L100" s="1"/>
      <c r="M100" s="1"/>
      <c r="N100" s="1"/>
      <c r="O100" s="18"/>
      <c r="P100" s="1"/>
      <c r="Q100" s="1"/>
      <c r="R100" s="1"/>
      <c r="S100" s="4" t="str">
        <f t="shared" si="14"/>
        <v xml:space="preserve"> </v>
      </c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</row>
    <row r="101" spans="1:32">
      <c r="A101" s="26" t="str">
        <f t="shared" si="11"/>
        <v/>
      </c>
      <c r="B101" s="23"/>
      <c r="C101" s="23"/>
      <c r="D101" s="24"/>
      <c r="E101" s="32"/>
      <c r="F101" s="25"/>
      <c r="G101" s="32"/>
      <c r="H101" s="16" t="str">
        <f t="shared" si="13"/>
        <v>to snad ne!</v>
      </c>
      <c r="I101" s="1"/>
      <c r="J101" s="1"/>
      <c r="K101" s="1"/>
      <c r="L101" s="1"/>
      <c r="M101" s="1"/>
      <c r="N101" s="1"/>
      <c r="O101" s="18"/>
      <c r="P101" s="1"/>
      <c r="Q101" s="1"/>
      <c r="R101" s="1"/>
      <c r="S101" s="3" t="str">
        <f t="shared" si="14"/>
        <v xml:space="preserve"> </v>
      </c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</row>
    <row r="102" spans="1:32">
      <c r="A102" s="26" t="str">
        <f t="shared" si="11"/>
        <v/>
      </c>
      <c r="B102" s="23"/>
      <c r="C102" s="23"/>
      <c r="D102" s="24"/>
      <c r="E102" s="25"/>
      <c r="F102" s="25"/>
      <c r="G102" s="32"/>
      <c r="H102" s="16" t="str">
        <f t="shared" si="13"/>
        <v>to snad ne!</v>
      </c>
      <c r="I102" s="1"/>
      <c r="J102" s="1"/>
      <c r="K102" s="1"/>
      <c r="L102" s="1"/>
      <c r="M102" s="1"/>
      <c r="N102" s="1"/>
      <c r="O102" s="18"/>
      <c r="P102" s="1"/>
      <c r="Q102" s="1"/>
      <c r="R102" s="1"/>
      <c r="S102" s="4" t="str">
        <f t="shared" si="14"/>
        <v xml:space="preserve"> </v>
      </c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</row>
    <row r="103" spans="1:32">
      <c r="A103" s="26" t="str">
        <f t="shared" si="11"/>
        <v/>
      </c>
      <c r="B103" s="23"/>
      <c r="C103" s="23"/>
      <c r="D103" s="24"/>
      <c r="E103" s="25"/>
      <c r="F103" s="25"/>
      <c r="G103" s="32"/>
      <c r="H103" s="16" t="str">
        <f t="shared" si="13"/>
        <v>to snad ne!</v>
      </c>
      <c r="I103" s="1"/>
      <c r="J103" s="1"/>
      <c r="K103" s="1"/>
      <c r="L103" s="1"/>
      <c r="M103" s="1"/>
      <c r="N103" s="1"/>
      <c r="O103" s="18"/>
      <c r="P103" s="1"/>
      <c r="Q103" s="1"/>
      <c r="R103" s="1"/>
      <c r="S103" s="3" t="str">
        <f t="shared" si="14"/>
        <v xml:space="preserve"> </v>
      </c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</row>
    <row r="104" spans="1:32">
      <c r="A104" s="26" t="str">
        <f t="shared" si="11"/>
        <v/>
      </c>
      <c r="B104" s="23"/>
      <c r="C104" s="23"/>
      <c r="D104" s="24"/>
      <c r="E104" s="25"/>
      <c r="F104" s="25"/>
      <c r="G104" s="32"/>
      <c r="H104" s="16" t="str">
        <f t="shared" si="13"/>
        <v>to snad ne!</v>
      </c>
      <c r="I104" s="1"/>
      <c r="J104" s="1"/>
      <c r="K104" s="1"/>
      <c r="L104" s="1"/>
      <c r="M104" s="1"/>
      <c r="N104" s="1"/>
      <c r="O104" s="18"/>
      <c r="P104" s="1"/>
      <c r="Q104" s="1"/>
      <c r="R104" s="1"/>
      <c r="S104" s="4" t="str">
        <f t="shared" si="14"/>
        <v xml:space="preserve"> </v>
      </c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</row>
    <row r="105" spans="1:32">
      <c r="A105" s="26" t="str">
        <f t="shared" si="11"/>
        <v/>
      </c>
      <c r="B105" s="23"/>
      <c r="C105" s="23"/>
      <c r="D105" s="24"/>
      <c r="E105" s="25"/>
      <c r="F105" s="25"/>
      <c r="G105" s="32"/>
      <c r="H105" s="16" t="str">
        <f t="shared" si="13"/>
        <v>to snad ne!</v>
      </c>
      <c r="I105" s="1"/>
      <c r="J105" s="1"/>
      <c r="K105" s="1"/>
      <c r="L105" s="1"/>
      <c r="M105" s="1"/>
      <c r="N105" s="1"/>
      <c r="O105" s="18"/>
      <c r="P105" s="1"/>
      <c r="Q105" s="1"/>
      <c r="R105" s="1"/>
      <c r="S105" s="3" t="str">
        <f t="shared" si="14"/>
        <v xml:space="preserve"> </v>
      </c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</row>
    <row r="106" spans="1:32">
      <c r="A106" s="26" t="str">
        <f t="shared" si="11"/>
        <v/>
      </c>
      <c r="B106" s="23"/>
      <c r="C106" s="23"/>
      <c r="D106" s="24"/>
      <c r="E106" s="25"/>
      <c r="F106" s="25"/>
      <c r="G106" s="32"/>
      <c r="H106" s="16" t="str">
        <f t="shared" si="13"/>
        <v>to snad ne!</v>
      </c>
      <c r="I106" s="1"/>
      <c r="J106" s="1"/>
      <c r="K106" s="1"/>
      <c r="L106" s="1"/>
      <c r="M106" s="1"/>
      <c r="N106" s="1"/>
      <c r="O106" s="18"/>
      <c r="P106" s="1"/>
      <c r="Q106" s="1"/>
      <c r="R106" s="1"/>
      <c r="S106" s="4" t="str">
        <f t="shared" si="14"/>
        <v xml:space="preserve"> </v>
      </c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</row>
    <row r="107" spans="1:32">
      <c r="A107" s="26" t="str">
        <f t="shared" si="11"/>
        <v/>
      </c>
      <c r="B107" s="23"/>
      <c r="C107" s="23"/>
      <c r="D107" s="24"/>
      <c r="E107" s="25"/>
      <c r="F107" s="25"/>
      <c r="G107" s="32"/>
      <c r="H107" s="16" t="str">
        <f t="shared" si="13"/>
        <v>to snad ne!</v>
      </c>
      <c r="I107" s="1"/>
      <c r="J107" s="1"/>
      <c r="K107" s="1"/>
      <c r="L107" s="1"/>
      <c r="M107" s="1"/>
      <c r="N107" s="1"/>
      <c r="O107" s="18"/>
      <c r="P107" s="1"/>
      <c r="Q107" s="1"/>
      <c r="R107" s="1"/>
      <c r="S107" s="3" t="str">
        <f t="shared" si="14"/>
        <v xml:space="preserve"> </v>
      </c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</row>
    <row r="108" spans="1:32">
      <c r="A108" s="26" t="str">
        <f t="shared" si="11"/>
        <v/>
      </c>
      <c r="B108" s="23"/>
      <c r="C108" s="23"/>
      <c r="D108" s="24"/>
      <c r="E108" s="25"/>
      <c r="F108" s="25"/>
      <c r="G108" s="32"/>
      <c r="H108" s="16" t="str">
        <f t="shared" si="13"/>
        <v>to snad ne!</v>
      </c>
      <c r="I108" s="1"/>
      <c r="J108" s="1"/>
      <c r="K108" s="1"/>
      <c r="L108" s="1"/>
      <c r="M108" s="1"/>
      <c r="N108" s="1"/>
      <c r="O108" s="18"/>
      <c r="P108" s="1"/>
      <c r="Q108" s="1"/>
      <c r="R108" s="1"/>
      <c r="S108" s="4" t="str">
        <f t="shared" si="14"/>
        <v xml:space="preserve"> </v>
      </c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</row>
    <row r="109" spans="1:32">
      <c r="A109" s="26" t="str">
        <f t="shared" si="11"/>
        <v/>
      </c>
      <c r="B109" s="23"/>
      <c r="C109" s="23"/>
      <c r="D109" s="24"/>
      <c r="E109" s="25"/>
      <c r="F109" s="25"/>
      <c r="G109" s="32"/>
      <c r="H109" s="16" t="str">
        <f t="shared" si="13"/>
        <v>to snad ne!</v>
      </c>
      <c r="I109" s="1"/>
      <c r="J109" s="1"/>
      <c r="K109" s="1"/>
      <c r="L109" s="1"/>
      <c r="M109" s="1"/>
      <c r="N109" s="1"/>
      <c r="O109" s="18"/>
      <c r="P109" s="1"/>
      <c r="Q109" s="1"/>
      <c r="R109" s="1"/>
      <c r="S109" s="3" t="str">
        <f t="shared" si="14"/>
        <v xml:space="preserve"> </v>
      </c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</row>
    <row r="110" spans="1:32">
      <c r="A110" s="26" t="str">
        <f t="shared" si="11"/>
        <v/>
      </c>
      <c r="B110" s="23"/>
      <c r="C110" s="23"/>
      <c r="D110" s="24"/>
      <c r="E110" s="25"/>
      <c r="F110" s="25"/>
      <c r="G110" s="32"/>
      <c r="H110" s="16" t="str">
        <f t="shared" si="13"/>
        <v>to snad ne!</v>
      </c>
      <c r="I110" s="1"/>
      <c r="J110" s="1"/>
      <c r="K110" s="1"/>
      <c r="L110" s="1"/>
      <c r="M110" s="1"/>
      <c r="N110" s="1"/>
      <c r="O110" s="18"/>
      <c r="P110" s="1"/>
      <c r="Q110" s="1"/>
      <c r="R110" s="1"/>
      <c r="S110" s="4" t="str">
        <f t="shared" si="14"/>
        <v xml:space="preserve"> </v>
      </c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</row>
    <row r="111" spans="1:32">
      <c r="A111" s="26" t="str">
        <f t="shared" si="11"/>
        <v/>
      </c>
      <c r="B111" s="23"/>
      <c r="C111" s="23"/>
      <c r="D111" s="24"/>
      <c r="E111" s="25"/>
      <c r="F111" s="25"/>
      <c r="G111" s="32"/>
      <c r="H111" s="16" t="str">
        <f t="shared" si="13"/>
        <v>to snad ne!</v>
      </c>
      <c r="I111" s="1"/>
      <c r="J111" s="1"/>
      <c r="K111" s="1"/>
      <c r="L111" s="1"/>
      <c r="M111" s="1"/>
      <c r="N111" s="1"/>
      <c r="O111" s="18"/>
      <c r="P111" s="1"/>
      <c r="Q111" s="1"/>
      <c r="R111" s="1"/>
      <c r="S111" s="3" t="str">
        <f t="shared" si="14"/>
        <v xml:space="preserve"> </v>
      </c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</row>
    <row r="112" spans="1:32">
      <c r="A112" s="26" t="str">
        <f t="shared" si="11"/>
        <v/>
      </c>
      <c r="B112" s="23"/>
      <c r="C112" s="23"/>
      <c r="D112" s="24"/>
      <c r="E112" s="25"/>
      <c r="F112" s="25"/>
      <c r="G112" s="32"/>
      <c r="H112" s="16" t="str">
        <f t="shared" si="13"/>
        <v>to snad ne!</v>
      </c>
      <c r="I112" s="1"/>
      <c r="J112" s="1"/>
      <c r="K112" s="1"/>
      <c r="L112" s="1"/>
      <c r="M112" s="1"/>
      <c r="N112" s="1"/>
      <c r="O112" s="18"/>
      <c r="P112" s="1"/>
      <c r="Q112" s="1"/>
      <c r="R112" s="1"/>
      <c r="S112" s="4" t="str">
        <f t="shared" si="14"/>
        <v xml:space="preserve"> </v>
      </c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</row>
    <row r="113" spans="1:32">
      <c r="A113" s="26" t="str">
        <f t="shared" si="11"/>
        <v/>
      </c>
      <c r="B113" s="23"/>
      <c r="C113" s="23"/>
      <c r="D113" s="24"/>
      <c r="E113" s="25"/>
      <c r="F113" s="25"/>
      <c r="G113" s="32"/>
      <c r="H113" s="16" t="str">
        <f t="shared" si="13"/>
        <v>to snad ne!</v>
      </c>
      <c r="I113" s="1"/>
      <c r="J113" s="1"/>
      <c r="K113" s="1"/>
      <c r="L113" s="1"/>
      <c r="M113" s="1"/>
      <c r="N113" s="1"/>
      <c r="O113" s="18"/>
      <c r="P113" s="1"/>
      <c r="Q113" s="1"/>
      <c r="R113" s="1"/>
      <c r="S113" s="3" t="str">
        <f t="shared" si="14"/>
        <v xml:space="preserve"> </v>
      </c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</row>
    <row r="114" spans="1:32">
      <c r="A114" s="26" t="str">
        <f t="shared" si="11"/>
        <v/>
      </c>
      <c r="B114" s="23"/>
      <c r="C114" s="23"/>
      <c r="D114" s="24"/>
      <c r="E114" s="25"/>
      <c r="F114" s="25"/>
      <c r="G114" s="32"/>
      <c r="H114" s="16" t="str">
        <f t="shared" si="13"/>
        <v>to snad ne!</v>
      </c>
      <c r="I114" s="1"/>
      <c r="J114" s="1"/>
      <c r="K114" s="1"/>
      <c r="L114" s="1"/>
      <c r="M114" s="1"/>
      <c r="N114" s="1"/>
      <c r="O114" s="18"/>
      <c r="P114" s="1"/>
      <c r="Q114" s="1"/>
      <c r="R114" s="1"/>
      <c r="S114" s="4" t="str">
        <f t="shared" si="14"/>
        <v xml:space="preserve"> </v>
      </c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</row>
    <row r="115" spans="1:32">
      <c r="A115" s="26" t="str">
        <f t="shared" si="11"/>
        <v/>
      </c>
      <c r="B115" s="23"/>
      <c r="C115" s="23"/>
      <c r="D115" s="24"/>
      <c r="E115" s="25"/>
      <c r="F115" s="25"/>
      <c r="G115" s="32"/>
      <c r="H115" s="16" t="str">
        <f t="shared" si="13"/>
        <v>to snad ne!</v>
      </c>
      <c r="I115" s="1"/>
      <c r="J115" s="1"/>
      <c r="K115" s="1"/>
      <c r="L115" s="1"/>
      <c r="M115" s="1"/>
      <c r="N115" s="1"/>
      <c r="O115" s="18"/>
      <c r="P115" s="1"/>
      <c r="Q115" s="1"/>
      <c r="R115" s="1"/>
      <c r="S115" s="3" t="str">
        <f t="shared" si="14"/>
        <v xml:space="preserve"> </v>
      </c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</row>
    <row r="116" spans="1:32">
      <c r="A116" s="26" t="str">
        <f t="shared" si="11"/>
        <v/>
      </c>
      <c r="B116" s="23"/>
      <c r="C116" s="23"/>
      <c r="D116" s="24"/>
      <c r="E116" s="25"/>
      <c r="F116" s="25"/>
      <c r="G116" s="32"/>
      <c r="H116" s="16" t="str">
        <f t="shared" si="13"/>
        <v>to snad ne!</v>
      </c>
      <c r="I116" s="1"/>
      <c r="J116" s="1"/>
      <c r="K116" s="1"/>
      <c r="L116" s="1"/>
      <c r="M116" s="1"/>
      <c r="N116" s="1"/>
      <c r="O116" s="18"/>
      <c r="P116" s="1"/>
      <c r="Q116" s="1"/>
      <c r="R116" s="1"/>
      <c r="S116" s="4" t="str">
        <f t="shared" si="14"/>
        <v xml:space="preserve"> </v>
      </c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</row>
    <row r="117" spans="1:32">
      <c r="A117" s="26" t="str">
        <f t="shared" si="11"/>
        <v/>
      </c>
      <c r="B117" s="23"/>
      <c r="C117" s="23"/>
      <c r="D117" s="24"/>
      <c r="E117" s="25"/>
      <c r="F117" s="25"/>
      <c r="G117" s="32"/>
      <c r="H117" s="16" t="str">
        <f t="shared" si="13"/>
        <v>to snad ne!</v>
      </c>
      <c r="I117" s="1"/>
      <c r="J117" s="1"/>
      <c r="K117" s="1"/>
      <c r="L117" s="1"/>
      <c r="M117" s="1"/>
      <c r="N117" s="1"/>
      <c r="O117" s="18"/>
      <c r="P117" s="1"/>
      <c r="Q117" s="1"/>
      <c r="R117" s="1"/>
      <c r="S117" s="3" t="str">
        <f t="shared" si="14"/>
        <v xml:space="preserve"> </v>
      </c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</row>
    <row r="118" spans="1:32">
      <c r="A118" s="26" t="str">
        <f t="shared" si="11"/>
        <v/>
      </c>
      <c r="B118" s="23"/>
      <c r="C118" s="23"/>
      <c r="D118" s="24"/>
      <c r="E118" s="25"/>
      <c r="F118" s="25"/>
      <c r="G118" s="32"/>
      <c r="H118" s="16" t="str">
        <f t="shared" si="13"/>
        <v>to snad ne!</v>
      </c>
      <c r="I118" s="1"/>
      <c r="J118" s="1"/>
      <c r="K118" s="1"/>
      <c r="L118" s="1"/>
      <c r="M118" s="1"/>
      <c r="N118" s="1"/>
      <c r="O118" s="18"/>
      <c r="P118" s="1"/>
      <c r="Q118" s="1"/>
      <c r="R118" s="1"/>
      <c r="S118" s="4" t="str">
        <f t="shared" si="14"/>
        <v xml:space="preserve"> </v>
      </c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</row>
    <row r="119" spans="1:32">
      <c r="A119" s="26" t="str">
        <f t="shared" si="11"/>
        <v/>
      </c>
      <c r="B119" s="23"/>
      <c r="C119" s="23"/>
      <c r="D119" s="24"/>
      <c r="E119" s="25"/>
      <c r="F119" s="25"/>
      <c r="G119" s="32"/>
      <c r="H119" s="16" t="str">
        <f t="shared" si="13"/>
        <v>to snad ne!</v>
      </c>
      <c r="I119" s="1"/>
      <c r="J119" s="1"/>
      <c r="K119" s="1"/>
      <c r="L119" s="1"/>
      <c r="M119" s="1"/>
      <c r="N119" s="1"/>
      <c r="O119" s="18"/>
      <c r="P119" s="1"/>
      <c r="Q119" s="1"/>
      <c r="R119" s="1"/>
      <c r="S119" s="3" t="str">
        <f t="shared" si="14"/>
        <v xml:space="preserve"> </v>
      </c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</row>
    <row r="120" spans="1:32">
      <c r="A120" s="26" t="str">
        <f t="shared" si="11"/>
        <v/>
      </c>
      <c r="B120" s="23"/>
      <c r="C120" s="23"/>
      <c r="D120" s="24"/>
      <c r="E120" s="25"/>
      <c r="F120" s="25"/>
      <c r="G120" s="32"/>
      <c r="H120" s="16" t="str">
        <f t="shared" si="13"/>
        <v>to snad ne!</v>
      </c>
      <c r="I120" s="1"/>
      <c r="J120" s="1"/>
      <c r="K120" s="1"/>
      <c r="L120" s="1"/>
      <c r="M120" s="1"/>
      <c r="N120" s="1"/>
      <c r="O120" s="18"/>
      <c r="P120" s="1"/>
      <c r="Q120" s="1"/>
      <c r="R120" s="1"/>
      <c r="S120" s="4" t="str">
        <f t="shared" si="14"/>
        <v xml:space="preserve"> </v>
      </c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</row>
    <row r="121" spans="1:32">
      <c r="A121" s="26" t="str">
        <f t="shared" si="11"/>
        <v/>
      </c>
      <c r="B121" s="23"/>
      <c r="C121" s="23"/>
      <c r="D121" s="24"/>
      <c r="E121" s="25"/>
      <c r="F121" s="25"/>
      <c r="G121" s="32"/>
      <c r="H121" s="16" t="str">
        <f t="shared" si="13"/>
        <v>to snad ne!</v>
      </c>
      <c r="I121" s="1"/>
      <c r="J121" s="1"/>
      <c r="K121" s="1"/>
      <c r="L121" s="1"/>
      <c r="M121" s="1"/>
      <c r="N121" s="1"/>
      <c r="O121" s="18"/>
      <c r="P121" s="1"/>
      <c r="Q121" s="1"/>
      <c r="R121" s="1"/>
      <c r="S121" s="3" t="str">
        <f t="shared" si="14"/>
        <v xml:space="preserve"> </v>
      </c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</row>
    <row r="122" spans="1:32">
      <c r="A122" s="26" t="str">
        <f t="shared" si="11"/>
        <v/>
      </c>
      <c r="B122" s="23"/>
      <c r="C122" s="23"/>
      <c r="D122" s="24"/>
      <c r="E122" s="25"/>
      <c r="F122" s="25"/>
      <c r="G122" s="32"/>
      <c r="H122" s="16" t="str">
        <f t="shared" si="13"/>
        <v>to snad ne!</v>
      </c>
      <c r="I122" s="1"/>
      <c r="J122" s="1"/>
      <c r="K122" s="1"/>
      <c r="L122" s="1"/>
      <c r="M122" s="1"/>
      <c r="N122" s="1"/>
      <c r="O122" s="18"/>
      <c r="P122" s="1"/>
      <c r="Q122" s="1"/>
      <c r="R122" s="1"/>
      <c r="S122" s="4" t="str">
        <f t="shared" si="14"/>
        <v xml:space="preserve"> </v>
      </c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</row>
    <row r="123" spans="1:32">
      <c r="A123" s="26" t="str">
        <f t="shared" si="11"/>
        <v/>
      </c>
      <c r="B123" s="23"/>
      <c r="C123" s="23"/>
      <c r="D123" s="24"/>
      <c r="E123" s="25"/>
      <c r="F123" s="25"/>
      <c r="G123" s="32"/>
      <c r="H123" s="16" t="str">
        <f t="shared" si="13"/>
        <v>to snad ne!</v>
      </c>
      <c r="I123" s="1"/>
      <c r="J123" s="1"/>
      <c r="K123" s="1"/>
      <c r="L123" s="1"/>
      <c r="M123" s="1"/>
      <c r="N123" s="1"/>
      <c r="O123" s="18"/>
      <c r="P123" s="1"/>
      <c r="Q123" s="1"/>
      <c r="R123" s="1"/>
      <c r="S123" s="3" t="str">
        <f t="shared" si="14"/>
        <v xml:space="preserve"> </v>
      </c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</row>
    <row r="124" spans="1:32">
      <c r="A124" s="26" t="str">
        <f t="shared" si="11"/>
        <v/>
      </c>
      <c r="B124" s="23"/>
      <c r="C124" s="23"/>
      <c r="D124" s="24"/>
      <c r="E124" s="25"/>
      <c r="F124" s="25"/>
      <c r="G124" s="32"/>
      <c r="H124" s="16" t="str">
        <f t="shared" si="13"/>
        <v>to snad ne!</v>
      </c>
      <c r="I124" s="1"/>
      <c r="J124" s="1"/>
      <c r="K124" s="1"/>
      <c r="L124" s="1"/>
      <c r="M124" s="1"/>
      <c r="N124" s="1"/>
      <c r="O124" s="18"/>
      <c r="P124" s="1"/>
      <c r="Q124" s="1"/>
      <c r="R124" s="1"/>
      <c r="S124" s="4" t="str">
        <f t="shared" si="14"/>
        <v xml:space="preserve"> </v>
      </c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</row>
    <row r="125" spans="1:32">
      <c r="A125" s="26" t="str">
        <f t="shared" si="11"/>
        <v/>
      </c>
      <c r="B125" s="23"/>
      <c r="C125" s="23"/>
      <c r="D125" s="24"/>
      <c r="E125" s="25"/>
      <c r="F125" s="25"/>
      <c r="G125" s="32"/>
      <c r="H125" s="16" t="str">
        <f t="shared" si="13"/>
        <v>to snad ne!</v>
      </c>
      <c r="I125" s="1"/>
      <c r="J125" s="1"/>
      <c r="K125" s="1"/>
      <c r="L125" s="1"/>
      <c r="M125" s="1"/>
      <c r="N125" s="1"/>
      <c r="O125" s="18"/>
      <c r="P125" s="1"/>
      <c r="Q125" s="1"/>
      <c r="R125" s="1"/>
      <c r="S125" s="3" t="str">
        <f t="shared" si="14"/>
        <v xml:space="preserve"> </v>
      </c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</row>
    <row r="126" spans="1:32">
      <c r="A126" s="26" t="str">
        <f t="shared" si="11"/>
        <v/>
      </c>
      <c r="B126" s="23"/>
      <c r="C126" s="23"/>
      <c r="D126" s="24"/>
      <c r="E126" s="25"/>
      <c r="F126" s="25"/>
      <c r="G126" s="32"/>
      <c r="H126" s="16" t="str">
        <f t="shared" si="13"/>
        <v>to snad ne!</v>
      </c>
      <c r="I126" s="1"/>
      <c r="J126" s="1"/>
      <c r="K126" s="1"/>
      <c r="L126" s="1"/>
      <c r="M126" s="1"/>
      <c r="N126" s="1"/>
      <c r="O126" s="18"/>
      <c r="P126" s="1"/>
      <c r="Q126" s="1"/>
      <c r="R126" s="1"/>
      <c r="S126" s="4" t="str">
        <f t="shared" si="14"/>
        <v xml:space="preserve"> </v>
      </c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</row>
    <row r="127" spans="1:32">
      <c r="A127" s="26" t="str">
        <f t="shared" si="11"/>
        <v/>
      </c>
      <c r="B127" s="23"/>
      <c r="C127" s="23"/>
      <c r="D127" s="24"/>
      <c r="E127" s="25"/>
      <c r="F127" s="25"/>
      <c r="G127" s="32"/>
      <c r="H127" s="16" t="str">
        <f t="shared" si="13"/>
        <v>to snad ne!</v>
      </c>
      <c r="I127" s="1"/>
      <c r="J127" s="1"/>
      <c r="K127" s="1"/>
      <c r="L127" s="1"/>
      <c r="M127" s="1"/>
      <c r="N127" s="1"/>
      <c r="O127" s="18"/>
      <c r="P127" s="1"/>
      <c r="Q127" s="1"/>
      <c r="R127" s="1"/>
      <c r="S127" s="3" t="str">
        <f t="shared" si="14"/>
        <v xml:space="preserve"> </v>
      </c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</row>
    <row r="128" spans="1:32">
      <c r="A128" s="26" t="str">
        <f t="shared" si="11"/>
        <v/>
      </c>
      <c r="B128" s="23"/>
      <c r="C128" s="23"/>
      <c r="D128" s="24"/>
      <c r="E128" s="25"/>
      <c r="F128" s="25"/>
      <c r="G128" s="32"/>
      <c r="H128" s="16" t="str">
        <f t="shared" si="13"/>
        <v>to snad ne!</v>
      </c>
      <c r="I128" s="1"/>
      <c r="J128" s="1"/>
      <c r="K128" s="1"/>
      <c r="L128" s="1"/>
      <c r="M128" s="1"/>
      <c r="N128" s="1"/>
      <c r="O128" s="18"/>
      <c r="P128" s="1"/>
      <c r="Q128" s="1"/>
      <c r="R128" s="1"/>
      <c r="S128" s="4" t="str">
        <f t="shared" si="14"/>
        <v xml:space="preserve"> </v>
      </c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</row>
    <row r="129" spans="1:32">
      <c r="A129" s="26" t="str">
        <f t="shared" si="11"/>
        <v/>
      </c>
      <c r="B129" s="23"/>
      <c r="C129" s="23"/>
      <c r="D129" s="24"/>
      <c r="E129" s="25"/>
      <c r="F129" s="25"/>
      <c r="G129" s="32"/>
      <c r="H129" s="16" t="str">
        <f t="shared" si="13"/>
        <v>to snad ne!</v>
      </c>
      <c r="I129" s="1"/>
      <c r="J129" s="1"/>
      <c r="K129" s="1"/>
      <c r="L129" s="1"/>
      <c r="M129" s="1"/>
      <c r="N129" s="1"/>
      <c r="O129" s="18"/>
      <c r="P129" s="1"/>
      <c r="Q129" s="1"/>
      <c r="R129" s="1"/>
      <c r="S129" s="3" t="str">
        <f t="shared" si="14"/>
        <v xml:space="preserve"> </v>
      </c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</row>
    <row r="130" spans="1:32">
      <c r="A130" s="26" t="str">
        <f t="shared" si="11"/>
        <v/>
      </c>
      <c r="B130" s="23"/>
      <c r="C130" s="23"/>
      <c r="D130" s="24"/>
      <c r="E130" s="25"/>
      <c r="F130" s="25"/>
      <c r="G130" s="32"/>
      <c r="H130" s="16" t="str">
        <f t="shared" si="13"/>
        <v>to snad ne!</v>
      </c>
      <c r="I130" s="1"/>
      <c r="J130" s="1"/>
      <c r="K130" s="1"/>
      <c r="L130" s="1"/>
      <c r="M130" s="1"/>
      <c r="N130" s="1"/>
      <c r="O130" s="18"/>
      <c r="P130" s="1"/>
      <c r="Q130" s="1"/>
      <c r="R130" s="1"/>
      <c r="S130" s="4" t="str">
        <f t="shared" si="14"/>
        <v xml:space="preserve"> </v>
      </c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</row>
    <row r="131" spans="1:32">
      <c r="A131" s="26" t="str">
        <f t="shared" si="11"/>
        <v/>
      </c>
      <c r="B131" s="23"/>
      <c r="C131" s="23"/>
      <c r="D131" s="24"/>
      <c r="E131" s="25"/>
      <c r="F131" s="25"/>
      <c r="G131" s="32"/>
      <c r="H131" s="16" t="str">
        <f t="shared" si="13"/>
        <v>to snad ne!</v>
      </c>
      <c r="I131" s="1"/>
      <c r="J131" s="1"/>
      <c r="K131" s="1"/>
      <c r="L131" s="1"/>
      <c r="M131" s="1"/>
      <c r="N131" s="1"/>
      <c r="O131" s="18"/>
      <c r="P131" s="1"/>
      <c r="Q131" s="1"/>
      <c r="R131" s="1"/>
      <c r="S131" s="3" t="str">
        <f t="shared" ref="S131:S152" si="15">IF(LEN(B131)=0," ",IF(MID(B131,LEN(B131),1)="á","Ž","M"))</f>
        <v xml:space="preserve"> </v>
      </c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</row>
    <row r="132" spans="1:32" ht="13.5" thickBot="1">
      <c r="A132" s="26" t="str">
        <f t="shared" si="11"/>
        <v/>
      </c>
      <c r="B132" s="23"/>
      <c r="C132" s="23"/>
      <c r="D132" s="24"/>
      <c r="E132" s="25"/>
      <c r="F132" s="25"/>
      <c r="G132" s="32"/>
      <c r="H132" s="16" t="str">
        <f t="shared" si="13"/>
        <v>to snad ne!</v>
      </c>
      <c r="I132" s="1"/>
      <c r="J132" s="1"/>
      <c r="K132" s="1"/>
      <c r="L132" s="1"/>
      <c r="M132" s="1"/>
      <c r="N132" s="1"/>
      <c r="O132" s="18"/>
      <c r="P132" s="1"/>
      <c r="Q132" s="1"/>
      <c r="R132" s="1"/>
      <c r="S132" s="7" t="str">
        <f t="shared" si="15"/>
        <v xml:space="preserve"> </v>
      </c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</row>
    <row r="133" spans="1:32">
      <c r="A133" s="26" t="str">
        <f t="shared" ref="A133:A152" si="16">IF(B133&lt;&gt;0,A132+1,"")</f>
        <v/>
      </c>
      <c r="B133" s="23"/>
      <c r="C133" s="23"/>
      <c r="D133" s="24"/>
      <c r="E133" s="25"/>
      <c r="F133" s="25"/>
      <c r="G133" s="32"/>
      <c r="H133" s="16" t="str">
        <f t="shared" si="13"/>
        <v>to snad ne!</v>
      </c>
      <c r="I133" s="1"/>
      <c r="J133" s="1"/>
      <c r="K133" s="1"/>
      <c r="L133" s="1"/>
      <c r="M133" s="1"/>
      <c r="N133" s="1"/>
      <c r="O133" s="18"/>
      <c r="P133" s="1"/>
      <c r="Q133" s="1"/>
      <c r="R133" s="1"/>
      <c r="S133" s="8" t="str">
        <f t="shared" si="15"/>
        <v xml:space="preserve"> </v>
      </c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</row>
    <row r="134" spans="1:32">
      <c r="A134" s="26" t="str">
        <f t="shared" si="16"/>
        <v/>
      </c>
      <c r="B134" s="23"/>
      <c r="C134" s="23"/>
      <c r="D134" s="24"/>
      <c r="E134" s="25"/>
      <c r="F134" s="25"/>
      <c r="G134" s="32"/>
      <c r="H134" s="16" t="str">
        <f t="shared" si="13"/>
        <v>to snad ne!</v>
      </c>
      <c r="I134" s="1"/>
      <c r="J134" s="1"/>
      <c r="K134" s="1"/>
      <c r="L134" s="1"/>
      <c r="M134" s="1"/>
      <c r="N134" s="1"/>
      <c r="O134" s="18"/>
      <c r="P134" s="1"/>
      <c r="Q134" s="1"/>
      <c r="R134" s="1"/>
      <c r="S134" s="4" t="str">
        <f t="shared" si="15"/>
        <v xml:space="preserve"> </v>
      </c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</row>
    <row r="135" spans="1:32">
      <c r="A135" s="26" t="str">
        <f t="shared" si="16"/>
        <v/>
      </c>
      <c r="B135" s="23"/>
      <c r="C135" s="23"/>
      <c r="D135" s="24"/>
      <c r="E135" s="25"/>
      <c r="F135" s="25"/>
      <c r="G135" s="32"/>
      <c r="H135" s="16" t="str">
        <f t="shared" si="13"/>
        <v>to snad ne!</v>
      </c>
      <c r="I135" s="1"/>
      <c r="J135" s="1"/>
      <c r="K135" s="1"/>
      <c r="L135" s="1"/>
      <c r="M135" s="1"/>
      <c r="N135" s="1"/>
      <c r="O135" s="18"/>
      <c r="P135" s="1"/>
      <c r="Q135" s="1"/>
      <c r="R135" s="1"/>
      <c r="S135" s="3" t="str">
        <f t="shared" si="15"/>
        <v xml:space="preserve"> </v>
      </c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</row>
    <row r="136" spans="1:32">
      <c r="A136" s="26" t="str">
        <f t="shared" si="16"/>
        <v/>
      </c>
      <c r="B136" s="23"/>
      <c r="C136" s="23"/>
      <c r="D136" s="24"/>
      <c r="E136" s="25"/>
      <c r="F136" s="25"/>
      <c r="G136" s="32"/>
      <c r="H136" s="16" t="str">
        <f t="shared" si="13"/>
        <v>to snad ne!</v>
      </c>
      <c r="I136" s="1"/>
      <c r="J136" s="1"/>
      <c r="K136" s="1"/>
      <c r="L136" s="1"/>
      <c r="M136" s="1"/>
      <c r="N136" s="1"/>
      <c r="O136" s="18"/>
      <c r="P136" s="1"/>
      <c r="Q136" s="1"/>
      <c r="R136" s="1"/>
      <c r="S136" s="4" t="str">
        <f t="shared" si="15"/>
        <v xml:space="preserve"> </v>
      </c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</row>
    <row r="137" spans="1:32">
      <c r="A137" s="26" t="str">
        <f t="shared" si="16"/>
        <v/>
      </c>
      <c r="B137" s="23"/>
      <c r="C137" s="23"/>
      <c r="D137" s="24"/>
      <c r="E137" s="25"/>
      <c r="F137" s="25"/>
      <c r="G137" s="32"/>
      <c r="H137" s="16" t="str">
        <f t="shared" si="13"/>
        <v>to snad ne!</v>
      </c>
      <c r="I137" s="1"/>
      <c r="J137" s="1"/>
      <c r="K137" s="1"/>
      <c r="L137" s="1"/>
      <c r="M137" s="1"/>
      <c r="N137" s="1"/>
      <c r="O137" s="18"/>
      <c r="P137" s="1"/>
      <c r="Q137" s="1"/>
      <c r="R137" s="1"/>
      <c r="S137" s="3" t="str">
        <f t="shared" si="15"/>
        <v xml:space="preserve"> </v>
      </c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</row>
    <row r="138" spans="1:32">
      <c r="A138" s="26" t="str">
        <f t="shared" si="16"/>
        <v/>
      </c>
      <c r="B138" s="23"/>
      <c r="C138" s="23"/>
      <c r="D138" s="24"/>
      <c r="E138" s="25"/>
      <c r="F138" s="25"/>
      <c r="G138" s="32"/>
      <c r="H138" s="16" t="str">
        <f t="shared" si="13"/>
        <v>to snad ne!</v>
      </c>
      <c r="I138" s="1"/>
      <c r="J138" s="1"/>
      <c r="K138" s="1"/>
      <c r="L138" s="1"/>
      <c r="M138" s="1"/>
      <c r="N138" s="1"/>
      <c r="O138" s="18"/>
      <c r="P138" s="1"/>
      <c r="Q138" s="1"/>
      <c r="R138" s="1"/>
      <c r="S138" s="4" t="str">
        <f t="shared" si="15"/>
        <v xml:space="preserve"> </v>
      </c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</row>
    <row r="139" spans="1:32">
      <c r="A139" s="26" t="str">
        <f t="shared" si="16"/>
        <v/>
      </c>
      <c r="B139" s="23"/>
      <c r="C139" s="23"/>
      <c r="D139" s="24"/>
      <c r="E139" s="25"/>
      <c r="F139" s="25"/>
      <c r="G139" s="32"/>
      <c r="H139" s="16" t="str">
        <f t="shared" si="13"/>
        <v>to snad ne!</v>
      </c>
      <c r="I139" s="1"/>
      <c r="J139" s="1"/>
      <c r="K139" s="1"/>
      <c r="L139" s="1"/>
      <c r="M139" s="1"/>
      <c r="N139" s="1"/>
      <c r="O139" s="18"/>
      <c r="P139" s="1"/>
      <c r="Q139" s="1"/>
      <c r="R139" s="1"/>
      <c r="S139" s="3" t="str">
        <f t="shared" si="15"/>
        <v xml:space="preserve"> </v>
      </c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</row>
    <row r="140" spans="1:32">
      <c r="A140" s="26" t="str">
        <f t="shared" si="16"/>
        <v/>
      </c>
      <c r="B140" s="23"/>
      <c r="C140" s="23"/>
      <c r="D140" s="24"/>
      <c r="E140" s="25"/>
      <c r="F140" s="25"/>
      <c r="G140" s="32"/>
      <c r="H140" s="16" t="str">
        <f t="shared" si="13"/>
        <v>to snad ne!</v>
      </c>
      <c r="I140" s="1"/>
      <c r="J140" s="1"/>
      <c r="K140" s="1"/>
      <c r="L140" s="1"/>
      <c r="M140" s="1"/>
      <c r="N140" s="1"/>
      <c r="O140" s="18"/>
      <c r="P140" s="1"/>
      <c r="Q140" s="1"/>
      <c r="R140" s="1"/>
      <c r="S140" s="4" t="str">
        <f t="shared" si="15"/>
        <v xml:space="preserve"> </v>
      </c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</row>
    <row r="141" spans="1:32">
      <c r="A141" s="26" t="str">
        <f t="shared" si="16"/>
        <v/>
      </c>
      <c r="B141" s="23"/>
      <c r="C141" s="23"/>
      <c r="D141" s="24"/>
      <c r="E141" s="25"/>
      <c r="F141" s="25"/>
      <c r="G141" s="32"/>
      <c r="H141" s="16" t="str">
        <f t="shared" si="13"/>
        <v>to snad ne!</v>
      </c>
      <c r="I141" s="1"/>
      <c r="J141" s="1"/>
      <c r="K141" s="1"/>
      <c r="L141" s="1"/>
      <c r="M141" s="1"/>
      <c r="N141" s="1"/>
      <c r="O141" s="18"/>
      <c r="P141" s="1"/>
      <c r="Q141" s="1"/>
      <c r="R141" s="1"/>
      <c r="S141" s="3" t="str">
        <f t="shared" si="15"/>
        <v xml:space="preserve"> </v>
      </c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</row>
    <row r="142" spans="1:32">
      <c r="A142" s="26" t="str">
        <f t="shared" si="16"/>
        <v/>
      </c>
      <c r="B142" s="23"/>
      <c r="C142" s="23"/>
      <c r="D142" s="24"/>
      <c r="E142" s="25"/>
      <c r="F142" s="25"/>
      <c r="G142" s="32"/>
      <c r="H142" s="16" t="str">
        <f t="shared" si="13"/>
        <v>to snad ne!</v>
      </c>
      <c r="I142" s="1"/>
      <c r="J142" s="1"/>
      <c r="K142" s="1"/>
      <c r="L142" s="1"/>
      <c r="M142" s="1"/>
      <c r="N142" s="1"/>
      <c r="O142" s="18"/>
      <c r="P142" s="1"/>
      <c r="Q142" s="1"/>
      <c r="R142" s="1"/>
      <c r="S142" s="4" t="str">
        <f t="shared" si="15"/>
        <v xml:space="preserve"> </v>
      </c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</row>
    <row r="143" spans="1:32">
      <c r="A143" s="26" t="str">
        <f t="shared" si="16"/>
        <v/>
      </c>
      <c r="B143" s="23"/>
      <c r="C143" s="23"/>
      <c r="D143" s="24"/>
      <c r="E143" s="25"/>
      <c r="F143" s="25"/>
      <c r="G143" s="32"/>
      <c r="H143" s="16" t="str">
        <f t="shared" si="13"/>
        <v>to snad ne!</v>
      </c>
      <c r="I143" s="1"/>
      <c r="J143" s="1"/>
      <c r="K143" s="1"/>
      <c r="L143" s="1"/>
      <c r="M143" s="1"/>
      <c r="N143" s="1"/>
      <c r="O143" s="18"/>
      <c r="P143" s="1"/>
      <c r="Q143" s="1"/>
      <c r="R143" s="1"/>
      <c r="S143" s="3" t="str">
        <f t="shared" si="15"/>
        <v xml:space="preserve"> </v>
      </c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</row>
    <row r="144" spans="1:32">
      <c r="A144" s="26" t="str">
        <f t="shared" si="16"/>
        <v/>
      </c>
      <c r="B144" s="23"/>
      <c r="C144" s="23"/>
      <c r="D144" s="24"/>
      <c r="E144" s="25"/>
      <c r="F144" s="25"/>
      <c r="G144" s="32"/>
      <c r="H144" s="16" t="str">
        <f t="shared" si="13"/>
        <v>to snad ne!</v>
      </c>
      <c r="I144" s="1"/>
      <c r="J144" s="1"/>
      <c r="K144" s="1"/>
      <c r="L144" s="1"/>
      <c r="M144" s="1"/>
      <c r="N144" s="1"/>
      <c r="O144" s="18"/>
      <c r="P144" s="1"/>
      <c r="Q144" s="1"/>
      <c r="R144" s="1"/>
      <c r="S144" s="4" t="str">
        <f t="shared" si="15"/>
        <v xml:space="preserve"> </v>
      </c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</row>
    <row r="145" spans="1:32">
      <c r="A145" s="26" t="str">
        <f t="shared" si="16"/>
        <v/>
      </c>
      <c r="B145" s="23"/>
      <c r="C145" s="23"/>
      <c r="D145" s="24"/>
      <c r="E145" s="25"/>
      <c r="F145" s="25"/>
      <c r="G145" s="32"/>
      <c r="H145" s="16" t="str">
        <f t="shared" si="13"/>
        <v>to snad ne!</v>
      </c>
      <c r="I145" s="1"/>
      <c r="J145" s="1"/>
      <c r="K145" s="1"/>
      <c r="L145" s="1"/>
      <c r="M145" s="1"/>
      <c r="N145" s="1"/>
      <c r="O145" s="18"/>
      <c r="P145" s="1"/>
      <c r="Q145" s="1"/>
      <c r="R145" s="1"/>
      <c r="S145" s="3" t="str">
        <f t="shared" si="15"/>
        <v xml:space="preserve"> </v>
      </c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</row>
    <row r="146" spans="1:32">
      <c r="A146" s="26" t="str">
        <f t="shared" si="16"/>
        <v/>
      </c>
      <c r="B146" s="23"/>
      <c r="C146" s="23"/>
      <c r="D146" s="24"/>
      <c r="E146" s="25"/>
      <c r="F146" s="25"/>
      <c r="G146" s="32"/>
      <c r="H146" s="16" t="str">
        <f t="shared" si="13"/>
        <v>to snad ne!</v>
      </c>
      <c r="I146" s="1"/>
      <c r="J146" s="1"/>
      <c r="K146" s="1"/>
      <c r="L146" s="1"/>
      <c r="M146" s="1"/>
      <c r="N146" s="1"/>
      <c r="O146" s="18"/>
      <c r="P146" s="1"/>
      <c r="Q146" s="1"/>
      <c r="R146" s="1"/>
      <c r="S146" s="4" t="str">
        <f t="shared" si="15"/>
        <v xml:space="preserve"> </v>
      </c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</row>
    <row r="147" spans="1:32">
      <c r="A147" s="26" t="str">
        <f t="shared" si="16"/>
        <v/>
      </c>
      <c r="B147" s="23"/>
      <c r="C147" s="23"/>
      <c r="D147" s="24"/>
      <c r="E147" s="25"/>
      <c r="F147" s="25"/>
      <c r="G147" s="32"/>
      <c r="H147" s="16" t="str">
        <f t="shared" si="13"/>
        <v>to snad ne!</v>
      </c>
      <c r="I147" s="1"/>
      <c r="J147" s="1"/>
      <c r="K147" s="1"/>
      <c r="L147" s="1"/>
      <c r="M147" s="1"/>
      <c r="N147" s="1"/>
      <c r="O147" s="18"/>
      <c r="P147" s="1"/>
      <c r="Q147" s="1"/>
      <c r="R147" s="1"/>
      <c r="S147" s="3" t="str">
        <f t="shared" si="15"/>
        <v xml:space="preserve"> </v>
      </c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</row>
    <row r="148" spans="1:32">
      <c r="A148" s="26" t="str">
        <f t="shared" si="16"/>
        <v/>
      </c>
      <c r="B148" s="23"/>
      <c r="C148" s="23"/>
      <c r="D148" s="24"/>
      <c r="E148" s="25"/>
      <c r="F148" s="25"/>
      <c r="G148" s="32"/>
      <c r="H148" s="16" t="str">
        <f t="shared" si="13"/>
        <v>to snad ne!</v>
      </c>
      <c r="I148" s="1"/>
      <c r="J148" s="1"/>
      <c r="K148" s="1"/>
      <c r="L148" s="1"/>
      <c r="M148" s="1"/>
      <c r="N148" s="1"/>
      <c r="O148" s="18"/>
      <c r="P148" s="1"/>
      <c r="Q148" s="1"/>
      <c r="R148" s="1"/>
      <c r="S148" s="4" t="str">
        <f t="shared" si="15"/>
        <v xml:space="preserve"> </v>
      </c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</row>
    <row r="149" spans="1:32">
      <c r="A149" s="26" t="str">
        <f t="shared" si="16"/>
        <v/>
      </c>
      <c r="B149" s="23"/>
      <c r="C149" s="23"/>
      <c r="D149" s="24"/>
      <c r="E149" s="25"/>
      <c r="F149" s="25"/>
      <c r="G149" s="32"/>
      <c r="H149" s="16" t="str">
        <f t="shared" si="13"/>
        <v>to snad ne!</v>
      </c>
      <c r="I149" s="1"/>
      <c r="J149" s="1"/>
      <c r="K149" s="1"/>
      <c r="L149" s="1"/>
      <c r="M149" s="1"/>
      <c r="N149" s="1"/>
      <c r="O149" s="18"/>
      <c r="P149" s="1"/>
      <c r="Q149" s="1"/>
      <c r="R149" s="1"/>
      <c r="S149" s="3" t="str">
        <f t="shared" si="15"/>
        <v xml:space="preserve"> </v>
      </c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</row>
    <row r="150" spans="1:32">
      <c r="A150" s="26" t="str">
        <f t="shared" si="16"/>
        <v/>
      </c>
      <c r="B150" s="23"/>
      <c r="C150" s="23"/>
      <c r="D150" s="24"/>
      <c r="E150" s="25"/>
      <c r="F150" s="25"/>
      <c r="G150" s="32"/>
      <c r="H150" s="16" t="str">
        <f t="shared" si="13"/>
        <v>to snad ne!</v>
      </c>
      <c r="I150" s="1"/>
      <c r="J150" s="1"/>
      <c r="K150" s="1"/>
      <c r="L150" s="1"/>
      <c r="M150" s="1"/>
      <c r="N150" s="1"/>
      <c r="O150" s="18"/>
      <c r="P150" s="1"/>
      <c r="Q150" s="1"/>
      <c r="R150" s="1"/>
      <c r="S150" s="4" t="str">
        <f t="shared" si="15"/>
        <v xml:space="preserve"> </v>
      </c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</row>
    <row r="151" spans="1:32">
      <c r="A151" s="26" t="str">
        <f t="shared" si="16"/>
        <v/>
      </c>
      <c r="B151" s="23"/>
      <c r="C151" s="23"/>
      <c r="D151" s="24"/>
      <c r="E151" s="25"/>
      <c r="F151" s="25"/>
      <c r="G151" s="32"/>
      <c r="H151" s="16" t="str">
        <f t="shared" si="13"/>
        <v>to snad ne!</v>
      </c>
      <c r="I151" s="1"/>
      <c r="J151" s="1"/>
      <c r="K151" s="1"/>
      <c r="L151" s="1"/>
      <c r="M151" s="1"/>
      <c r="N151" s="1"/>
      <c r="O151" s="18"/>
      <c r="P151" s="1"/>
      <c r="Q151" s="1"/>
      <c r="R151" s="1"/>
      <c r="S151" s="3" t="str">
        <f t="shared" si="15"/>
        <v xml:space="preserve"> </v>
      </c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</row>
    <row r="152" spans="1:32" ht="13.5" thickBot="1">
      <c r="A152" s="27" t="str">
        <f t="shared" si="16"/>
        <v/>
      </c>
      <c r="B152" s="28"/>
      <c r="C152" s="28"/>
      <c r="D152" s="29"/>
      <c r="E152" s="30"/>
      <c r="F152" s="30"/>
      <c r="G152" s="33">
        <v>98</v>
      </c>
      <c r="H152" s="31" t="str">
        <f t="shared" si="13"/>
        <v>to snad ne!</v>
      </c>
      <c r="I152" s="1"/>
      <c r="J152" s="1"/>
      <c r="K152" s="1"/>
      <c r="L152" s="1"/>
      <c r="M152" s="1"/>
      <c r="N152" s="1"/>
      <c r="O152" s="18"/>
      <c r="P152" s="1"/>
      <c r="Q152" s="1"/>
      <c r="R152" s="1"/>
      <c r="S152" s="7" t="str">
        <f t="shared" si="15"/>
        <v xml:space="preserve"> </v>
      </c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</row>
    <row r="153" spans="1:3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</row>
    <row r="154" spans="1:3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</row>
    <row r="155" spans="1:3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</row>
    <row r="156" spans="1:3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</row>
    <row r="157" spans="1:3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</row>
    <row r="158" spans="1:3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</row>
    <row r="159" spans="1:3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</row>
    <row r="160" spans="1:3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</row>
    <row r="161" spans="1:3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</row>
    <row r="162" spans="1:3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</row>
    <row r="163" spans="1:3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</row>
    <row r="164" spans="1:3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</row>
    <row r="165" spans="1:3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</row>
    <row r="166" spans="1:3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</row>
    <row r="167" spans="1:3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</row>
    <row r="168" spans="1:3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</row>
    <row r="169" spans="1:3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</row>
    <row r="170" spans="1:3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</row>
    <row r="171" spans="1:3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</row>
    <row r="172" spans="1:3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</row>
    <row r="173" spans="1:3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</row>
    <row r="174" spans="1:3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</row>
    <row r="175" spans="1:3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</row>
    <row r="176" spans="1:3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</row>
    <row r="177" spans="1:3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</row>
    <row r="178" spans="1:3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</row>
    <row r="179" spans="1:3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</row>
    <row r="180" spans="1:3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</row>
    <row r="181" spans="1:3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</row>
    <row r="182" spans="1:3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</row>
    <row r="183" spans="1:3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</row>
    <row r="184" spans="1:3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</row>
    <row r="185" spans="1:3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</row>
    <row r="186" spans="1:3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</row>
    <row r="187" spans="1:3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</row>
    <row r="188" spans="1:3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</row>
    <row r="189" spans="1:3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</row>
    <row r="190" spans="1:3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</row>
    <row r="191" spans="1:3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</row>
    <row r="192" spans="1:3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</row>
    <row r="193" spans="1:3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</row>
    <row r="194" spans="1:3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</row>
    <row r="195" spans="1:3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</row>
    <row r="196" spans="1:3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</row>
    <row r="197" spans="1:3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</row>
    <row r="198" spans="1:3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</row>
    <row r="199" spans="1:3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</row>
    <row r="200" spans="1:3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</row>
    <row r="201" spans="1:3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</row>
    <row r="202" spans="1:3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</row>
    <row r="203" spans="1:3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</row>
    <row r="204" spans="1:3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</row>
    <row r="205" spans="1:3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</row>
    <row r="206" spans="1:3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</row>
    <row r="207" spans="1:3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</row>
    <row r="208" spans="1:3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</row>
    <row r="209" spans="1:3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</row>
    <row r="210" spans="1:3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</row>
    <row r="211" spans="1:3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</row>
    <row r="212" spans="1:3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</row>
    <row r="213" spans="1:3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</row>
    <row r="214" spans="1:3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</row>
    <row r="215" spans="1:3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</row>
    <row r="216" spans="1:3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</row>
    <row r="217" spans="1:3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</row>
    <row r="218" spans="1:3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</row>
    <row r="219" spans="1:3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</row>
    <row r="220" spans="1:3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</row>
    <row r="221" spans="1:3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</row>
    <row r="222" spans="1:3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</row>
    <row r="223" spans="1:3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</row>
    <row r="224" spans="1:3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</row>
    <row r="225" spans="1:3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</row>
    <row r="226" spans="1:3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</row>
    <row r="227" spans="1:3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</row>
    <row r="228" spans="1:3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</row>
    <row r="229" spans="1:3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</row>
    <row r="230" spans="1:3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</row>
    <row r="231" spans="1:3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</row>
    <row r="232" spans="1: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</row>
    <row r="233" spans="1:3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</row>
    <row r="234" spans="1:3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</row>
    <row r="235" spans="1:3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</row>
    <row r="236" spans="1:3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</row>
    <row r="237" spans="1:3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</row>
    <row r="238" spans="1:3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</row>
    <row r="239" spans="1:3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</row>
    <row r="240" spans="1:3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</row>
    <row r="241" spans="1:3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</row>
    <row r="242" spans="1:3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</row>
    <row r="243" spans="1:3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</row>
    <row r="244" spans="1:3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</row>
    <row r="245" spans="1:3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</row>
    <row r="246" spans="1:3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</row>
    <row r="247" spans="1:3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</row>
    <row r="248" spans="1:3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</row>
    <row r="249" spans="1:3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</row>
    <row r="250" spans="1:3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</row>
    <row r="251" spans="1:3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</row>
    <row r="252" spans="1:3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</row>
    <row r="253" spans="1:3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</row>
    <row r="254" spans="1:3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</row>
    <row r="255" spans="1:3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</row>
    <row r="256" spans="1:3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</row>
    <row r="257" spans="1:3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</row>
    <row r="258" spans="1:3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</row>
    <row r="259" spans="1:3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</row>
    <row r="260" spans="1:3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</row>
    <row r="261" spans="1:3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</row>
    <row r="262" spans="1:3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</row>
    <row r="263" spans="1:3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</row>
    <row r="264" spans="1:3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</row>
    <row r="265" spans="1:3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</row>
    <row r="266" spans="1:3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</row>
    <row r="267" spans="1:3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</row>
    <row r="268" spans="1:3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</row>
    <row r="269" spans="1:3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</row>
    <row r="270" spans="1:3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</row>
    <row r="271" spans="1:3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</row>
    <row r="272" spans="1:3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</row>
    <row r="273" spans="1:3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</row>
    <row r="274" spans="1:3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</row>
    <row r="275" spans="1:3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</row>
    <row r="276" spans="1:3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</row>
    <row r="277" spans="1:3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</row>
    <row r="278" spans="1:3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</row>
    <row r="279" spans="1:3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</row>
    <row r="280" spans="1:3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</row>
    <row r="281" spans="1:3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</row>
    <row r="282" spans="1:3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</row>
    <row r="283" spans="1:3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</row>
    <row r="284" spans="1:3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</row>
    <row r="285" spans="1:3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</row>
    <row r="286" spans="1:3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</row>
    <row r="287" spans="1:3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</row>
    <row r="288" spans="1:3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</row>
    <row r="289" spans="1:3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</row>
    <row r="290" spans="1:3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</row>
    <row r="291" spans="1:3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</row>
    <row r="292" spans="1:3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</row>
    <row r="293" spans="1:3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</row>
    <row r="294" spans="1:3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</row>
    <row r="295" spans="1:3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</row>
    <row r="296" spans="1:3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</row>
    <row r="297" spans="1:3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</row>
    <row r="298" spans="1:3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</row>
    <row r="299" spans="1:3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</row>
    <row r="300" spans="1:3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</row>
    <row r="301" spans="1:3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</row>
    <row r="302" spans="1:3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</row>
    <row r="303" spans="1:3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</row>
    <row r="304" spans="1:3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</row>
    <row r="305" spans="1:3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</row>
    <row r="306" spans="1:3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</row>
    <row r="307" spans="1:3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</row>
    <row r="308" spans="1:3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</row>
    <row r="309" spans="1:3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</row>
    <row r="310" spans="1:3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</row>
    <row r="311" spans="1:3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</row>
    <row r="312" spans="1:3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</row>
    <row r="313" spans="1:3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</row>
    <row r="314" spans="1:3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</row>
    <row r="315" spans="1:3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</row>
    <row r="316" spans="1:3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</row>
    <row r="317" spans="1:3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</row>
    <row r="318" spans="1:3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</row>
    <row r="319" spans="1:3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</row>
    <row r="320" spans="1:3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</row>
    <row r="321" spans="1:3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</row>
    <row r="322" spans="1:3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</row>
    <row r="323" spans="1:3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</row>
    <row r="324" spans="1:3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</row>
    <row r="325" spans="1:3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</row>
    <row r="326" spans="1:3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</row>
    <row r="327" spans="1:3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</row>
    <row r="328" spans="1:3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</row>
    <row r="329" spans="1:3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</row>
    <row r="330" spans="1:3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</row>
    <row r="331" spans="1:3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</row>
    <row r="332" spans="1: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</row>
    <row r="333" spans="1:3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</row>
    <row r="334" spans="1:3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</row>
    <row r="335" spans="1:3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</row>
    <row r="336" spans="1:3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</row>
    <row r="337" spans="1:3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</row>
    <row r="338" spans="1:3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</row>
    <row r="339" spans="1:3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</row>
    <row r="340" spans="1:3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</row>
    <row r="341" spans="1:3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</row>
    <row r="342" spans="1:3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</row>
    <row r="343" spans="1:3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</row>
    <row r="344" spans="1:3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</row>
    <row r="345" spans="1:3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</row>
    <row r="346" spans="1:3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</row>
    <row r="347" spans="1:3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</row>
    <row r="348" spans="1:3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</row>
    <row r="349" spans="1:3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</row>
    <row r="350" spans="1:3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</row>
    <row r="351" spans="1:3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</row>
    <row r="352" spans="1:3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</row>
    <row r="353" spans="1:3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</row>
    <row r="354" spans="1:3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</row>
    <row r="355" spans="1:3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</row>
    <row r="356" spans="1:32" s="1" customFormat="1"/>
    <row r="357" spans="1:32" s="1" customFormat="1"/>
    <row r="358" spans="1:32" s="1" customFormat="1"/>
    <row r="359" spans="1:32" s="1" customFormat="1"/>
    <row r="360" spans="1:32" s="1" customFormat="1"/>
    <row r="361" spans="1:32" s="1" customFormat="1"/>
    <row r="362" spans="1:32" s="1" customFormat="1"/>
    <row r="363" spans="1:32" s="1" customFormat="1"/>
    <row r="364" spans="1:32" s="1" customFormat="1"/>
    <row r="365" spans="1:32" s="1" customFormat="1"/>
    <row r="366" spans="1:32" s="1" customFormat="1"/>
    <row r="367" spans="1:32" s="1" customFormat="1"/>
    <row r="368" spans="1:32" s="1" customFormat="1"/>
    <row r="369" s="1" customFormat="1"/>
    <row r="370" s="1" customFormat="1"/>
    <row r="371" s="1" customFormat="1"/>
    <row r="372" s="1" customFormat="1"/>
    <row r="373" s="1" customFormat="1"/>
    <row r="374" s="1" customFormat="1"/>
    <row r="375" s="1" customFormat="1"/>
    <row r="376" s="1" customFormat="1"/>
    <row r="377" s="1" customFormat="1"/>
    <row r="378" s="1" customFormat="1"/>
    <row r="379" s="1" customFormat="1"/>
    <row r="380" s="1" customFormat="1"/>
    <row r="381" s="1" customFormat="1"/>
    <row r="382" s="1" customFormat="1"/>
    <row r="383" s="1" customFormat="1"/>
    <row r="384" s="1" customFormat="1"/>
    <row r="385" s="1" customFormat="1"/>
    <row r="386" s="1" customFormat="1"/>
    <row r="387" s="1" customFormat="1"/>
    <row r="388" s="1" customFormat="1"/>
    <row r="389" s="1" customFormat="1"/>
    <row r="390" s="1" customFormat="1"/>
    <row r="391" s="1" customFormat="1"/>
    <row r="392" s="1" customFormat="1"/>
    <row r="393" s="1" customFormat="1"/>
    <row r="394" s="1" customFormat="1"/>
    <row r="395" s="1" customFormat="1"/>
    <row r="396" s="1" customFormat="1"/>
    <row r="397" s="1" customFormat="1"/>
    <row r="398" s="1" customFormat="1"/>
    <row r="399" s="1" customFormat="1"/>
    <row r="400" s="1" customFormat="1"/>
    <row r="401" s="1" customFormat="1"/>
    <row r="402" s="1" customFormat="1"/>
    <row r="403" s="1" customFormat="1"/>
    <row r="404" s="1" customFormat="1"/>
    <row r="405" s="1" customFormat="1"/>
    <row r="406" s="1" customFormat="1"/>
    <row r="407" s="1" customFormat="1"/>
    <row r="408" s="1" customFormat="1"/>
    <row r="409" s="1" customFormat="1"/>
    <row r="410" s="1" customFormat="1"/>
    <row r="411" s="1" customFormat="1"/>
    <row r="412" s="1" customFormat="1"/>
    <row r="413" s="1" customFormat="1"/>
    <row r="414" s="1" customFormat="1"/>
    <row r="415" s="1" customFormat="1"/>
    <row r="416" s="1" customFormat="1"/>
    <row r="417" s="1" customFormat="1"/>
    <row r="418" s="1" customFormat="1"/>
    <row r="419" s="1" customFormat="1"/>
    <row r="420" s="1" customFormat="1"/>
    <row r="421" s="1" customFormat="1"/>
    <row r="422" s="1" customFormat="1"/>
    <row r="423" s="1" customFormat="1"/>
    <row r="424" s="1" customFormat="1"/>
    <row r="425" s="1" customFormat="1"/>
    <row r="426" s="1" customFormat="1"/>
    <row r="427" s="1" customFormat="1"/>
    <row r="428" s="1" customFormat="1"/>
    <row r="429" s="1" customFormat="1"/>
    <row r="430" s="1" customFormat="1"/>
    <row r="431" s="1" customFormat="1"/>
    <row r="432" s="1" customFormat="1"/>
    <row r="433" s="1" customFormat="1"/>
    <row r="434" s="1" customFormat="1"/>
    <row r="435" s="1" customFormat="1"/>
    <row r="436" s="1" customFormat="1"/>
    <row r="437" s="1" customFormat="1"/>
    <row r="438" s="1" customFormat="1"/>
    <row r="439" s="1" customFormat="1"/>
    <row r="440" s="1" customFormat="1"/>
    <row r="441" s="1" customFormat="1"/>
    <row r="442" s="1" customFormat="1"/>
    <row r="443" s="1" customFormat="1"/>
    <row r="444" s="1" customFormat="1"/>
    <row r="445" s="1" customFormat="1"/>
    <row r="446" s="1" customFormat="1"/>
    <row r="447" s="1" customFormat="1"/>
    <row r="448" s="1" customFormat="1"/>
    <row r="449" s="1" customFormat="1"/>
    <row r="450" s="1" customFormat="1"/>
    <row r="451" s="1" customFormat="1"/>
    <row r="452" s="1" customFormat="1"/>
    <row r="453" s="1" customFormat="1"/>
    <row r="454" s="1" customFormat="1"/>
    <row r="455" s="1" customFormat="1"/>
    <row r="456" s="1" customFormat="1"/>
    <row r="457" s="1" customFormat="1"/>
    <row r="458" s="1" customFormat="1"/>
    <row r="459" s="1" customFormat="1"/>
    <row r="460" s="1" customFormat="1"/>
    <row r="461" s="1" customFormat="1"/>
    <row r="462" s="1" customFormat="1"/>
    <row r="463" s="1" customFormat="1"/>
    <row r="464" s="1" customFormat="1"/>
    <row r="465" s="1" customFormat="1"/>
    <row r="466" s="1" customFormat="1"/>
    <row r="467" s="1" customFormat="1"/>
    <row r="468" s="1" customFormat="1"/>
    <row r="469" s="1" customFormat="1"/>
    <row r="470" s="1" customFormat="1"/>
    <row r="471" s="1" customFormat="1"/>
    <row r="472" s="1" customFormat="1"/>
    <row r="473" s="1" customFormat="1"/>
    <row r="474" s="1" customFormat="1"/>
    <row r="475" s="1" customFormat="1"/>
    <row r="476" s="1" customFormat="1"/>
    <row r="477" s="1" customFormat="1"/>
    <row r="478" s="1" customFormat="1"/>
    <row r="479" s="1" customFormat="1"/>
    <row r="480" s="1" customFormat="1"/>
    <row r="481" s="1" customFormat="1"/>
    <row r="482" s="1" customFormat="1"/>
    <row r="483" s="1" customFormat="1"/>
    <row r="484" s="1" customFormat="1"/>
    <row r="485" s="1" customFormat="1"/>
    <row r="486" s="1" customFormat="1"/>
    <row r="487" s="1" customFormat="1"/>
    <row r="488" s="1" customFormat="1"/>
    <row r="489" s="1" customFormat="1"/>
    <row r="490" s="1" customFormat="1"/>
    <row r="491" s="1" customFormat="1"/>
    <row r="492" s="1" customFormat="1"/>
    <row r="493" s="1" customFormat="1"/>
    <row r="494" s="1" customFormat="1"/>
    <row r="495" s="1" customFormat="1"/>
    <row r="496" s="1" customFormat="1"/>
    <row r="497" s="1" customFormat="1"/>
    <row r="498" s="1" customFormat="1"/>
    <row r="499" s="1" customFormat="1"/>
    <row r="500" s="1" customFormat="1"/>
    <row r="501" s="1" customFormat="1"/>
    <row r="502" s="1" customFormat="1"/>
    <row r="503" s="1" customFormat="1"/>
    <row r="504" s="1" customFormat="1"/>
    <row r="505" s="1" customFormat="1"/>
    <row r="506" s="1" customFormat="1"/>
    <row r="507" s="1" customFormat="1"/>
    <row r="508" s="1" customFormat="1"/>
    <row r="509" s="1" customFormat="1"/>
    <row r="510" s="1" customFormat="1"/>
    <row r="511" s="1" customFormat="1"/>
    <row r="512" s="1" customFormat="1"/>
    <row r="513" s="1" customFormat="1"/>
    <row r="514" s="1" customFormat="1"/>
    <row r="515" s="1" customFormat="1"/>
    <row r="516" s="1" customFormat="1"/>
    <row r="517" s="1" customFormat="1"/>
    <row r="518" s="1" customFormat="1"/>
    <row r="519" s="1" customFormat="1"/>
    <row r="520" s="1" customFormat="1"/>
    <row r="521" s="1" customFormat="1"/>
    <row r="522" s="1" customFormat="1"/>
    <row r="523" s="1" customFormat="1"/>
    <row r="524" s="1" customFormat="1"/>
    <row r="525" s="1" customFormat="1"/>
    <row r="526" s="1" customFormat="1"/>
    <row r="527" s="1" customFormat="1"/>
    <row r="528" s="1" customFormat="1"/>
    <row r="529" s="1" customFormat="1"/>
    <row r="530" s="1" customFormat="1"/>
    <row r="531" s="1" customFormat="1"/>
    <row r="532" s="1" customFormat="1"/>
    <row r="533" s="1" customFormat="1"/>
    <row r="534" s="1" customFormat="1"/>
    <row r="535" s="1" customFormat="1"/>
    <row r="536" s="1" customFormat="1"/>
    <row r="537" s="1" customFormat="1"/>
    <row r="538" s="1" customFormat="1"/>
    <row r="539" s="1" customFormat="1"/>
    <row r="540" s="1" customFormat="1"/>
    <row r="541" s="1" customFormat="1"/>
    <row r="542" s="1" customFormat="1"/>
    <row r="543" s="1" customFormat="1"/>
    <row r="544" s="1" customFormat="1"/>
    <row r="545" s="1" customFormat="1"/>
    <row r="546" s="1" customFormat="1"/>
    <row r="547" s="1" customFormat="1"/>
    <row r="548" s="1" customFormat="1"/>
    <row r="549" s="1" customFormat="1"/>
  </sheetData>
  <sheetProtection password="CC36" sheet="1" objects="1" scenarios="1" formatCells="0" formatColumns="0" formatRows="0" selectLockedCells="1" sort="0"/>
  <sortState ref="A45:H56">
    <sortCondition ref="B45:B56"/>
  </sortState>
  <mergeCells count="2">
    <mergeCell ref="K6:M6"/>
    <mergeCell ref="A1:H1"/>
  </mergeCells>
  <phoneticPr fontId="0" type="noConversion"/>
  <conditionalFormatting sqref="B3:B14 B46:B152">
    <cfRule type="containsText" dxfId="5" priority="3" operator="containsText" text=" ">
      <formula>NOT(ISERROR(SEARCH(" ",B3)))</formula>
    </cfRule>
  </conditionalFormatting>
  <conditionalFormatting sqref="H3:H152">
    <cfRule type="containsText" dxfId="4" priority="2" operator="containsText" text="to snad ne!">
      <formula>NOT(ISERROR(SEARCH("to snad ne!",H3)))</formula>
    </cfRule>
  </conditionalFormatting>
  <conditionalFormatting sqref="B15:B45">
    <cfRule type="containsText" dxfId="3" priority="1" operator="containsText" text=" ">
      <formula>NOT(ISERROR(SEARCH(" ",B15)))</formula>
    </cfRule>
  </conditionalFormatting>
  <hyperlinks>
    <hyperlink ref="G57" r:id="rId1"/>
    <hyperlink ref="G52" r:id="rId2"/>
  </hyperlinks>
  <printOptions horizontalCentered="1"/>
  <pageMargins left="0.11811023622047245" right="0.15748031496062992" top="0.94488188976377963" bottom="0.15748031496062992" header="0.15748031496062992" footer="0.23622047244094491"/>
  <pageSetup paperSize="9" scale="78" orientation="portrait" r:id="rId3"/>
  <headerFooter alignWithMargins="0">
    <oddHeader>&amp;C&amp;P/&amp;N&amp;R&amp;D</oddHead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2"/>
  <dimension ref="A1:CF186"/>
  <sheetViews>
    <sheetView showGridLines="0" view="pageBreakPreview" zoomScale="110" zoomScaleNormal="110" zoomScaleSheetLayoutView="110" workbookViewId="0">
      <selection activeCell="B5" sqref="B5"/>
    </sheetView>
  </sheetViews>
  <sheetFormatPr defaultRowHeight="12.75"/>
  <cols>
    <col min="1" max="1" width="5.5703125" style="56" customWidth="1"/>
    <col min="2" max="2" width="12.7109375" style="42" customWidth="1"/>
    <col min="3" max="3" width="22.7109375" style="42" customWidth="1"/>
    <col min="4" max="4" width="17.7109375" style="42" customWidth="1"/>
    <col min="5" max="5" width="12" style="57" customWidth="1"/>
    <col min="6" max="6" width="46.42578125" style="42" customWidth="1"/>
    <col min="7" max="7" width="12.7109375" style="42" customWidth="1"/>
    <col min="8" max="8" width="4.7109375" style="42" customWidth="1"/>
    <col min="9" max="9" width="3.28515625" style="42" customWidth="1"/>
    <col min="10" max="10" width="7" style="42" customWidth="1"/>
    <col min="11" max="11" width="3.28515625" style="42" customWidth="1"/>
    <col min="12" max="12" width="21.140625" style="42" customWidth="1"/>
    <col min="13" max="16384" width="9.140625" style="42"/>
  </cols>
  <sheetData>
    <row r="1" spans="1:84" ht="28.5" customHeight="1" thickBot="1">
      <c r="A1" s="226" t="str">
        <f>"Startovní listina - Bystřickem kolem Vírské přehrady "&amp;'Prezenční listina'!O2</f>
        <v>Startovní listina - Bystřickem kolem Vírské přehrady 2016</v>
      </c>
      <c r="B1" s="227"/>
      <c r="C1" s="227"/>
      <c r="D1" s="227"/>
      <c r="E1" s="227"/>
      <c r="F1" s="227"/>
      <c r="G1" s="228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  <c r="BB1" s="41"/>
      <c r="BC1" s="41"/>
      <c r="BD1" s="41"/>
      <c r="BE1" s="41"/>
      <c r="BF1" s="41"/>
      <c r="BG1" s="41"/>
      <c r="BH1" s="41"/>
      <c r="BI1" s="41"/>
      <c r="BJ1" s="41"/>
      <c r="BK1" s="41"/>
      <c r="BL1" s="41"/>
      <c r="BM1" s="41"/>
      <c r="BN1" s="41"/>
      <c r="BO1" s="41"/>
      <c r="BP1" s="41"/>
      <c r="BQ1" s="41"/>
      <c r="BR1" s="41"/>
      <c r="BS1" s="41"/>
      <c r="BT1" s="41"/>
      <c r="BU1" s="41"/>
      <c r="BV1" s="41"/>
      <c r="BW1" s="41"/>
      <c r="BX1" s="41"/>
      <c r="BY1" s="41"/>
      <c r="BZ1" s="41"/>
      <c r="CA1" s="41"/>
      <c r="CB1" s="41"/>
      <c r="CC1" s="41"/>
      <c r="CD1" s="41"/>
      <c r="CE1" s="41"/>
      <c r="CF1" s="41"/>
    </row>
    <row r="2" spans="1:84" ht="20.25" customHeight="1" thickBot="1">
      <c r="A2" s="232" t="str">
        <f>'Prezenční listina'!O2-2004&amp;". ročník"</f>
        <v>12. ročník</v>
      </c>
      <c r="B2" s="233"/>
      <c r="C2" s="233"/>
      <c r="D2" s="233"/>
      <c r="E2" s="233"/>
      <c r="F2" s="233"/>
      <c r="G2" s="234"/>
      <c r="H2" s="41"/>
      <c r="I2" s="235" t="s">
        <v>26</v>
      </c>
      <c r="J2" s="236"/>
      <c r="K2" s="41"/>
      <c r="L2" s="41"/>
      <c r="M2" s="41"/>
      <c r="N2" s="41"/>
      <c r="O2" s="41"/>
      <c r="P2" s="41"/>
      <c r="Q2" s="41"/>
      <c r="R2" s="41"/>
      <c r="S2" s="41"/>
      <c r="T2" s="41"/>
      <c r="U2" s="41"/>
      <c r="V2" s="41"/>
      <c r="W2" s="41"/>
      <c r="X2" s="41"/>
      <c r="Y2" s="41"/>
      <c r="Z2" s="41"/>
      <c r="AA2" s="41"/>
      <c r="AB2" s="41"/>
      <c r="AC2" s="41"/>
      <c r="AD2" s="41"/>
      <c r="AE2" s="41"/>
      <c r="AF2" s="41"/>
      <c r="AG2" s="41"/>
      <c r="AH2" s="41"/>
      <c r="AI2" s="41"/>
      <c r="AJ2" s="41"/>
      <c r="AK2" s="41"/>
      <c r="AL2" s="41"/>
      <c r="AM2" s="41"/>
      <c r="AN2" s="41"/>
      <c r="AO2" s="41"/>
      <c r="AP2" s="41"/>
      <c r="AQ2" s="41"/>
      <c r="AR2" s="41"/>
      <c r="AS2" s="41"/>
      <c r="AT2" s="41"/>
      <c r="AU2" s="41"/>
      <c r="AV2" s="41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  <c r="BI2" s="41"/>
      <c r="BJ2" s="41"/>
      <c r="BK2" s="41"/>
      <c r="BL2" s="41"/>
      <c r="BM2" s="41"/>
      <c r="BN2" s="41"/>
      <c r="BO2" s="41"/>
      <c r="BP2" s="41"/>
      <c r="BQ2" s="41"/>
      <c r="BR2" s="41"/>
      <c r="BS2" s="41"/>
      <c r="BT2" s="41"/>
      <c r="BU2" s="41"/>
      <c r="BV2" s="41"/>
      <c r="BW2" s="41"/>
      <c r="BX2" s="41"/>
      <c r="BY2" s="41"/>
      <c r="BZ2" s="41"/>
      <c r="CA2" s="41"/>
      <c r="CB2" s="41"/>
      <c r="CC2" s="41"/>
      <c r="CD2" s="41"/>
      <c r="CE2" s="41"/>
      <c r="CF2" s="41"/>
    </row>
    <row r="3" spans="1:84" ht="21.75" customHeight="1" thickBot="1">
      <c r="A3" s="229">
        <v>42518</v>
      </c>
      <c r="B3" s="230"/>
      <c r="C3" s="230"/>
      <c r="D3" s="230"/>
      <c r="E3" s="230"/>
      <c r="F3" s="230"/>
      <c r="G3" s="231"/>
      <c r="H3" s="41"/>
      <c r="I3" s="237"/>
      <c r="J3" s="238"/>
      <c r="K3" s="41"/>
      <c r="L3" s="77" t="s">
        <v>27</v>
      </c>
      <c r="M3" s="41"/>
      <c r="N3" s="41"/>
      <c r="O3" s="41"/>
      <c r="P3" s="41"/>
      <c r="Q3" s="41"/>
      <c r="R3" s="41"/>
      <c r="S3" s="41"/>
      <c r="T3" s="41"/>
      <c r="U3" s="41"/>
      <c r="V3" s="41"/>
      <c r="W3" s="41"/>
      <c r="X3" s="41"/>
      <c r="Y3" s="41"/>
      <c r="Z3" s="41"/>
      <c r="AA3" s="41"/>
      <c r="AB3" s="41"/>
      <c r="AC3" s="41"/>
      <c r="AD3" s="41"/>
      <c r="AE3" s="41"/>
      <c r="AF3" s="41"/>
      <c r="AG3" s="41"/>
      <c r="AH3" s="41"/>
      <c r="AI3" s="41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  <c r="BI3" s="41"/>
      <c r="BJ3" s="41"/>
      <c r="BK3" s="41"/>
      <c r="BL3" s="41"/>
      <c r="BM3" s="41"/>
      <c r="BN3" s="41"/>
      <c r="BO3" s="41"/>
      <c r="BP3" s="41"/>
      <c r="BQ3" s="41"/>
      <c r="BR3" s="41"/>
      <c r="BS3" s="41"/>
      <c r="BT3" s="41"/>
      <c r="BU3" s="41"/>
      <c r="BV3" s="41"/>
      <c r="BW3" s="41"/>
      <c r="BX3" s="41"/>
      <c r="BY3" s="41"/>
      <c r="BZ3" s="41"/>
      <c r="CA3" s="41"/>
      <c r="CB3" s="41"/>
      <c r="CC3" s="41"/>
      <c r="CD3" s="41"/>
      <c r="CE3" s="41"/>
      <c r="CF3" s="41"/>
    </row>
    <row r="4" spans="1:84" ht="26.25" customHeight="1" thickBot="1">
      <c r="A4" s="43"/>
      <c r="B4" s="44" t="s">
        <v>7</v>
      </c>
      <c r="C4" s="45" t="s">
        <v>6</v>
      </c>
      <c r="D4" s="45" t="s">
        <v>0</v>
      </c>
      <c r="E4" s="45" t="s">
        <v>1</v>
      </c>
      <c r="F4" s="45" t="s">
        <v>4</v>
      </c>
      <c r="G4" s="46" t="s">
        <v>3</v>
      </c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1"/>
      <c r="X4" s="41"/>
      <c r="Y4" s="41"/>
      <c r="Z4" s="41"/>
      <c r="AA4" s="41"/>
      <c r="AB4" s="41"/>
      <c r="AC4" s="41"/>
      <c r="AD4" s="41"/>
      <c r="AE4" s="41"/>
      <c r="AF4" s="41"/>
      <c r="AG4" s="41"/>
      <c r="AH4" s="41"/>
      <c r="AI4" s="41"/>
      <c r="AJ4" s="41"/>
      <c r="AK4" s="41"/>
      <c r="AL4" s="41"/>
      <c r="AM4" s="41"/>
      <c r="AN4" s="41"/>
      <c r="AO4" s="41"/>
      <c r="AP4" s="41"/>
      <c r="AQ4" s="41"/>
      <c r="AR4" s="41"/>
      <c r="AS4" s="41"/>
      <c r="AT4" s="41"/>
      <c r="AU4" s="41"/>
      <c r="AV4" s="41"/>
      <c r="AW4" s="41"/>
      <c r="AX4" s="41"/>
      <c r="AY4" s="41"/>
      <c r="AZ4" s="41"/>
      <c r="BA4" s="41"/>
      <c r="BB4" s="41"/>
      <c r="BC4" s="41"/>
      <c r="BD4" s="41"/>
      <c r="BE4" s="41"/>
      <c r="BF4" s="41"/>
      <c r="BG4" s="41"/>
      <c r="BH4" s="41"/>
      <c r="BI4" s="41"/>
      <c r="BJ4" s="41"/>
      <c r="BK4" s="41"/>
      <c r="BL4" s="41"/>
      <c r="BM4" s="41"/>
      <c r="BN4" s="41"/>
      <c r="BO4" s="41"/>
      <c r="BP4" s="41"/>
      <c r="BQ4" s="41"/>
      <c r="BR4" s="41"/>
      <c r="BS4" s="41"/>
      <c r="BT4" s="41"/>
      <c r="BU4" s="41"/>
      <c r="BV4" s="41"/>
      <c r="BW4" s="41"/>
      <c r="BX4" s="41"/>
      <c r="BY4" s="41"/>
      <c r="BZ4" s="41"/>
      <c r="CA4" s="41"/>
      <c r="CB4" s="41"/>
      <c r="CC4" s="41"/>
      <c r="CD4" s="41"/>
      <c r="CE4" s="41"/>
      <c r="CF4" s="41"/>
    </row>
    <row r="5" spans="1:84" s="103" customFormat="1" ht="15.95" customHeight="1">
      <c r="A5" s="47">
        <v>1</v>
      </c>
      <c r="B5" s="111">
        <f>IF('Prezenční listina'!F51=0,"",'Prezenční listina'!F51)</f>
        <v>1</v>
      </c>
      <c r="C5" s="112" t="str">
        <f>IF('Prezenční listina'!F51=0,"",'Prezenční listina'!B51)</f>
        <v>Kuneš</v>
      </c>
      <c r="D5" s="112" t="str">
        <f>IF('Prezenční listina'!F51=0,"",'Prezenční listina'!C51)</f>
        <v>David</v>
      </c>
      <c r="E5" s="113">
        <f>IF('Prezenční listina'!F51=0,"",'Prezenční listina'!D51)</f>
        <v>1974</v>
      </c>
      <c r="F5" s="113" t="str">
        <f>IF('Prezenční listina'!F51=0,"",'Prezenční listina'!E51)</f>
        <v>Tišnov</v>
      </c>
      <c r="G5" s="114" t="str">
        <f>IF('Prezenční listina'!F51=0,"",'Prezenční listina'!H51)</f>
        <v>B</v>
      </c>
      <c r="H5" s="102"/>
      <c r="I5" s="115" t="s">
        <v>18</v>
      </c>
      <c r="J5" s="116">
        <f>COUNTIF($G$5:$G$141,"A")</f>
        <v>21</v>
      </c>
      <c r="K5" s="102"/>
      <c r="L5" s="223">
        <f>COUNT(B5:B141)</f>
        <v>64</v>
      </c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2"/>
      <c r="AY5" s="102"/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2"/>
      <c r="BK5" s="102"/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2"/>
      <c r="BZ5" s="102"/>
      <c r="CA5" s="102"/>
      <c r="CB5" s="102"/>
      <c r="CC5" s="102"/>
      <c r="CD5" s="102"/>
      <c r="CE5" s="102"/>
      <c r="CF5" s="102"/>
    </row>
    <row r="6" spans="1:84" s="103" customFormat="1" ht="15.95" customHeight="1">
      <c r="A6" s="48">
        <f t="shared" ref="A6:A38" si="0">IF(C6="","",A5+1)</f>
        <v>2</v>
      </c>
      <c r="B6" s="117">
        <f>IF('Prezenční listina'!F42=0,"",'Prezenční listina'!F42)</f>
        <v>2</v>
      </c>
      <c r="C6" s="118" t="str">
        <f>IF('Prezenční listina'!F42=0,"",'Prezenční listina'!B42)</f>
        <v>Vintrlík</v>
      </c>
      <c r="D6" s="118" t="str">
        <f>IF('Prezenční listina'!F42=0,"",'Prezenční listina'!C42)</f>
        <v>Martin</v>
      </c>
      <c r="E6" s="119">
        <f>IF('Prezenční listina'!F42=0,"",'Prezenční listina'!D42)</f>
        <v>1977</v>
      </c>
      <c r="F6" s="119" t="str">
        <f>IF('Prezenční listina'!F42=0,"",'Prezenční listina'!E42)</f>
        <v>Triatlon Křepice</v>
      </c>
      <c r="G6" s="120" t="str">
        <f>IF('Prezenční listina'!F42=0,"",'Prezenční listina'!H42)</f>
        <v>A</v>
      </c>
      <c r="H6" s="121"/>
      <c r="I6" s="122" t="s">
        <v>19</v>
      </c>
      <c r="J6" s="123">
        <f>COUNTIF($G$5:$G$141,"B")</f>
        <v>16</v>
      </c>
      <c r="K6" s="102"/>
      <c r="L6" s="224"/>
      <c r="M6" s="121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  <c r="BE6" s="102"/>
      <c r="BF6" s="102"/>
      <c r="BG6" s="102"/>
      <c r="BH6" s="102"/>
      <c r="BI6" s="102"/>
      <c r="BJ6" s="102"/>
      <c r="BK6" s="102"/>
      <c r="BL6" s="102"/>
      <c r="BM6" s="102"/>
      <c r="BN6" s="102"/>
      <c r="BO6" s="102"/>
      <c r="BP6" s="102"/>
      <c r="BQ6" s="102"/>
      <c r="BR6" s="102"/>
      <c r="BS6" s="102"/>
      <c r="BT6" s="102"/>
      <c r="BU6" s="102"/>
      <c r="BV6" s="102"/>
      <c r="BW6" s="102"/>
      <c r="BX6" s="102"/>
      <c r="BY6" s="102"/>
      <c r="BZ6" s="102"/>
      <c r="CA6" s="102"/>
      <c r="CB6" s="102"/>
      <c r="CC6" s="102"/>
      <c r="CD6" s="102"/>
      <c r="CE6" s="102"/>
      <c r="CF6" s="102"/>
    </row>
    <row r="7" spans="1:84" s="103" customFormat="1" ht="15.95" customHeight="1">
      <c r="A7" s="48">
        <f t="shared" si="0"/>
        <v>3</v>
      </c>
      <c r="B7" s="117">
        <f>IF('Prezenční listina'!F38=0,"",'Prezenční listina'!F38)</f>
        <v>3</v>
      </c>
      <c r="C7" s="118" t="str">
        <f>IF('Prezenční listina'!F38=0,"",'Prezenční listina'!B38)</f>
        <v>Tesařová</v>
      </c>
      <c r="D7" s="118" t="str">
        <f>IF('Prezenční listina'!F38=0,"",'Prezenční listina'!C38)</f>
        <v>Marie</v>
      </c>
      <c r="E7" s="119">
        <f>IF('Prezenční listina'!F38=0,"",'Prezenční listina'!D38)</f>
        <v>1954</v>
      </c>
      <c r="F7" s="119" t="str">
        <f>IF('Prezenční listina'!F38=0,"",'Prezenční listina'!E38)</f>
        <v>Křižanov</v>
      </c>
      <c r="G7" s="120" t="str">
        <f>IF('Prezenční listina'!F38=0,"",'Prezenční listina'!H38)</f>
        <v>H</v>
      </c>
      <c r="H7" s="102"/>
      <c r="I7" s="122" t="s">
        <v>20</v>
      </c>
      <c r="J7" s="123">
        <f>COUNTIF($G$5:$G$141,"C")</f>
        <v>7</v>
      </c>
      <c r="K7" s="102"/>
      <c r="L7" s="224"/>
      <c r="M7" s="102"/>
      <c r="N7" s="102"/>
      <c r="O7" s="102"/>
      <c r="P7" s="102"/>
      <c r="Q7" s="102"/>
      <c r="R7" s="102"/>
      <c r="S7" s="102"/>
      <c r="T7" s="102"/>
      <c r="U7" s="102"/>
      <c r="V7" s="102"/>
      <c r="W7" s="102"/>
      <c r="X7" s="102"/>
      <c r="Y7" s="102"/>
      <c r="Z7" s="102"/>
      <c r="AA7" s="102"/>
      <c r="AB7" s="102"/>
      <c r="AC7" s="102"/>
      <c r="AD7" s="102"/>
      <c r="AE7" s="102"/>
      <c r="AF7" s="102"/>
      <c r="AG7" s="102"/>
      <c r="AH7" s="102"/>
      <c r="AI7" s="102"/>
      <c r="AJ7" s="102"/>
      <c r="AK7" s="102"/>
      <c r="AL7" s="102"/>
      <c r="AM7" s="102"/>
      <c r="AN7" s="102"/>
      <c r="AO7" s="102"/>
      <c r="AP7" s="102"/>
      <c r="AQ7" s="102"/>
      <c r="AR7" s="102"/>
      <c r="AS7" s="102"/>
      <c r="AT7" s="102"/>
      <c r="AU7" s="102"/>
      <c r="AV7" s="102"/>
      <c r="AW7" s="102"/>
      <c r="AX7" s="102"/>
      <c r="AY7" s="102"/>
      <c r="AZ7" s="102"/>
      <c r="BA7" s="102"/>
      <c r="BB7" s="102"/>
      <c r="BC7" s="102"/>
      <c r="BD7" s="102"/>
      <c r="BE7" s="102"/>
      <c r="BF7" s="102"/>
      <c r="BG7" s="102"/>
      <c r="BH7" s="102"/>
      <c r="BI7" s="102"/>
      <c r="BJ7" s="102"/>
      <c r="BK7" s="102"/>
      <c r="BL7" s="102"/>
      <c r="BM7" s="102"/>
      <c r="BN7" s="102"/>
      <c r="BO7" s="102"/>
      <c r="BP7" s="102"/>
      <c r="BQ7" s="102"/>
      <c r="BR7" s="102"/>
      <c r="BS7" s="102"/>
      <c r="BT7" s="102"/>
      <c r="BU7" s="102"/>
      <c r="BV7" s="102"/>
      <c r="BW7" s="102"/>
      <c r="BX7" s="102"/>
      <c r="BY7" s="102"/>
      <c r="BZ7" s="102"/>
      <c r="CA7" s="102"/>
      <c r="CB7" s="102"/>
      <c r="CC7" s="102"/>
      <c r="CD7" s="102"/>
      <c r="CE7" s="102"/>
      <c r="CF7" s="102"/>
    </row>
    <row r="8" spans="1:84" s="103" customFormat="1" ht="15.95" customHeight="1">
      <c r="A8" s="48">
        <f t="shared" si="0"/>
        <v>4</v>
      </c>
      <c r="B8" s="117">
        <f>IF('Prezenční listina'!F7=0,"",'Prezenční listina'!F7)</f>
        <v>4</v>
      </c>
      <c r="C8" s="118" t="str">
        <f>IF('Prezenční listina'!F7=0,"",'Prezenční listina'!B7)</f>
        <v>Holý</v>
      </c>
      <c r="D8" s="118" t="str">
        <f>IF('Prezenční listina'!F7=0,"",'Prezenční listina'!C7)</f>
        <v>Josef</v>
      </c>
      <c r="E8" s="119">
        <f>IF('Prezenční listina'!F7=0,"",'Prezenční listina'!D7)</f>
        <v>1941</v>
      </c>
      <c r="F8" s="119" t="str">
        <f>IF('Prezenční listina'!F7=0,"",'Prezenční listina'!E7)</f>
        <v>Moravská Slávia Brno</v>
      </c>
      <c r="G8" s="120" t="str">
        <f>IF('Prezenční listina'!F7=0,"",'Prezenční listina'!H7)</f>
        <v>E</v>
      </c>
      <c r="H8" s="121"/>
      <c r="I8" s="122" t="s">
        <v>21</v>
      </c>
      <c r="J8" s="123">
        <f>COUNTIF($G$5:$G$141,"D")</f>
        <v>7</v>
      </c>
      <c r="K8" s="102"/>
      <c r="L8" s="224"/>
      <c r="M8" s="121"/>
      <c r="N8" s="102"/>
      <c r="O8" s="102"/>
      <c r="P8" s="102"/>
      <c r="Q8" s="102"/>
      <c r="R8" s="102"/>
      <c r="S8" s="102"/>
      <c r="T8" s="102"/>
      <c r="U8" s="102"/>
      <c r="V8" s="102"/>
      <c r="W8" s="102"/>
      <c r="X8" s="102"/>
      <c r="Y8" s="102"/>
      <c r="Z8" s="102"/>
      <c r="AA8" s="102"/>
      <c r="AB8" s="102"/>
      <c r="AC8" s="102"/>
      <c r="AD8" s="102"/>
      <c r="AE8" s="102"/>
      <c r="AF8" s="102"/>
      <c r="AG8" s="102"/>
      <c r="AH8" s="102"/>
      <c r="AI8" s="102"/>
      <c r="AJ8" s="102"/>
      <c r="AK8" s="102"/>
      <c r="AL8" s="102"/>
      <c r="AM8" s="102"/>
      <c r="AN8" s="102"/>
      <c r="AO8" s="102"/>
      <c r="AP8" s="102"/>
      <c r="AQ8" s="102"/>
      <c r="AR8" s="102"/>
      <c r="AS8" s="102"/>
      <c r="AT8" s="102"/>
      <c r="AU8" s="102"/>
      <c r="AV8" s="102"/>
      <c r="AW8" s="102"/>
      <c r="AX8" s="102"/>
      <c r="AY8" s="102"/>
      <c r="AZ8" s="102"/>
      <c r="BA8" s="102"/>
      <c r="BB8" s="102"/>
      <c r="BC8" s="102"/>
      <c r="BD8" s="102"/>
      <c r="BE8" s="102"/>
      <c r="BF8" s="102"/>
      <c r="BG8" s="102"/>
      <c r="BH8" s="102"/>
      <c r="BI8" s="102"/>
      <c r="BJ8" s="102"/>
      <c r="BK8" s="102"/>
      <c r="BL8" s="102"/>
      <c r="BM8" s="102"/>
      <c r="BN8" s="102"/>
      <c r="BO8" s="102"/>
      <c r="BP8" s="102"/>
      <c r="BQ8" s="102"/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</row>
    <row r="9" spans="1:84" s="103" customFormat="1" ht="15.95" customHeight="1">
      <c r="A9" s="48">
        <f t="shared" si="0"/>
        <v>5</v>
      </c>
      <c r="B9" s="117">
        <f>IF('Prezenční listina'!F39=0,"",'Prezenční listina'!F39)</f>
        <v>5</v>
      </c>
      <c r="C9" s="118" t="str">
        <f>IF('Prezenční listina'!F39=0,"",'Prezenční listina'!B39)</f>
        <v>Tučný</v>
      </c>
      <c r="D9" s="118" t="str">
        <f>IF('Prezenční listina'!F39=0,"",'Prezenční listina'!C39)</f>
        <v>Jan</v>
      </c>
      <c r="E9" s="119">
        <f>IF('Prezenční listina'!F39=0,"",'Prezenční listina'!D39)</f>
        <v>1947</v>
      </c>
      <c r="F9" s="119" t="str">
        <f>IF('Prezenční listina'!F39=0,"",'Prezenční listina'!E39)</f>
        <v>MK Pardubice</v>
      </c>
      <c r="G9" s="120" t="str">
        <f>IF('Prezenční listina'!F39=0,"",'Prezenční listina'!H39)</f>
        <v>D</v>
      </c>
      <c r="H9" s="102"/>
      <c r="I9" s="122" t="s">
        <v>22</v>
      </c>
      <c r="J9" s="123">
        <f>COUNTIF($G$5:$G$141,"E")</f>
        <v>1</v>
      </c>
      <c r="K9" s="102"/>
      <c r="L9" s="224"/>
      <c r="M9" s="102"/>
      <c r="N9" s="102"/>
      <c r="O9" s="102"/>
      <c r="P9" s="102"/>
      <c r="Q9" s="102"/>
      <c r="R9" s="102"/>
      <c r="S9" s="102"/>
      <c r="T9" s="102"/>
      <c r="U9" s="102"/>
      <c r="V9" s="102"/>
      <c r="W9" s="102"/>
      <c r="X9" s="102"/>
      <c r="Y9" s="102"/>
      <c r="Z9" s="102"/>
      <c r="AA9" s="102"/>
      <c r="AB9" s="102"/>
      <c r="AC9" s="102"/>
      <c r="AD9" s="102"/>
      <c r="AE9" s="102"/>
      <c r="AF9" s="102"/>
      <c r="AG9" s="102"/>
      <c r="AH9" s="102"/>
      <c r="AI9" s="102"/>
      <c r="AJ9" s="102"/>
      <c r="AK9" s="102"/>
      <c r="AL9" s="102"/>
      <c r="AM9" s="102"/>
      <c r="AN9" s="102"/>
      <c r="AO9" s="102"/>
      <c r="AP9" s="102"/>
      <c r="AQ9" s="102"/>
      <c r="AR9" s="102"/>
      <c r="AS9" s="102"/>
      <c r="AT9" s="102"/>
      <c r="AU9" s="102"/>
      <c r="AV9" s="102"/>
      <c r="AW9" s="102"/>
      <c r="AX9" s="102"/>
      <c r="AY9" s="102"/>
      <c r="AZ9" s="102"/>
      <c r="BA9" s="102"/>
      <c r="BB9" s="102"/>
      <c r="BC9" s="102"/>
      <c r="BD9" s="102"/>
      <c r="BE9" s="102"/>
      <c r="BF9" s="102"/>
      <c r="BG9" s="102"/>
      <c r="BH9" s="102"/>
      <c r="BI9" s="102"/>
      <c r="BJ9" s="102"/>
      <c r="BK9" s="102"/>
      <c r="BL9" s="102"/>
      <c r="BM9" s="102"/>
      <c r="BN9" s="102"/>
      <c r="BO9" s="102"/>
      <c r="BP9" s="102"/>
      <c r="BQ9" s="102"/>
      <c r="BR9" s="102"/>
      <c r="BS9" s="102"/>
      <c r="BT9" s="102"/>
      <c r="BU9" s="102"/>
      <c r="BV9" s="102"/>
      <c r="BW9" s="102"/>
      <c r="BX9" s="102"/>
      <c r="BY9" s="102"/>
      <c r="BZ9" s="102"/>
      <c r="CA9" s="102"/>
      <c r="CB9" s="102"/>
      <c r="CC9" s="102"/>
      <c r="CD9" s="102"/>
      <c r="CE9" s="102"/>
      <c r="CF9" s="102"/>
    </row>
    <row r="10" spans="1:84" s="103" customFormat="1" ht="15.95" customHeight="1">
      <c r="A10" s="48">
        <f t="shared" si="0"/>
        <v>6</v>
      </c>
      <c r="B10" s="117">
        <f>IF('Prezenční listina'!F40=0,"",'Prezenční listina'!F40)</f>
        <v>6</v>
      </c>
      <c r="C10" s="118" t="str">
        <f>IF('Prezenční listina'!F40=0,"",'Prezenční listina'!B40)</f>
        <v>Ulrich</v>
      </c>
      <c r="D10" s="118" t="str">
        <f>IF('Prezenční listina'!F40=0,"",'Prezenční listina'!C40)</f>
        <v>Zdeněk</v>
      </c>
      <c r="E10" s="119">
        <f>IF('Prezenční listina'!F40=0,"",'Prezenční listina'!D40)</f>
        <v>1976</v>
      </c>
      <c r="F10" s="119" t="str">
        <f>IF('Prezenční listina'!F40=0,"",'Prezenční listina'!E40)</f>
        <v>VELUX Vyškov</v>
      </c>
      <c r="G10" s="120" t="str">
        <f>IF('Prezenční listina'!F40=0,"",'Prezenční listina'!H40)</f>
        <v>B</v>
      </c>
      <c r="H10" s="121"/>
      <c r="I10" s="122" t="s">
        <v>23</v>
      </c>
      <c r="J10" s="123">
        <f>COUNTIF($G$5:$G$141,"F")</f>
        <v>5</v>
      </c>
      <c r="K10" s="102"/>
      <c r="L10" s="224"/>
      <c r="M10" s="121"/>
      <c r="N10" s="102"/>
      <c r="O10" s="102"/>
      <c r="P10" s="102"/>
      <c r="Q10" s="102"/>
      <c r="R10" s="102"/>
      <c r="S10" s="102"/>
      <c r="T10" s="102"/>
      <c r="U10" s="102"/>
      <c r="V10" s="102"/>
      <c r="W10" s="102"/>
      <c r="X10" s="102"/>
      <c r="Y10" s="102"/>
      <c r="Z10" s="102"/>
      <c r="AA10" s="102"/>
      <c r="AB10" s="102"/>
      <c r="AC10" s="102"/>
      <c r="AD10" s="102"/>
      <c r="AE10" s="102"/>
      <c r="AF10" s="102"/>
      <c r="AG10" s="102"/>
      <c r="AH10" s="102"/>
      <c r="AI10" s="102"/>
      <c r="AJ10" s="102"/>
      <c r="AK10" s="102"/>
      <c r="AL10" s="102"/>
      <c r="AM10" s="102"/>
      <c r="AN10" s="102"/>
      <c r="AO10" s="102"/>
      <c r="AP10" s="102"/>
      <c r="AQ10" s="102"/>
      <c r="AR10" s="102"/>
      <c r="AS10" s="102"/>
      <c r="AT10" s="102"/>
      <c r="AU10" s="102"/>
      <c r="AV10" s="102"/>
      <c r="AW10" s="102"/>
      <c r="AX10" s="102"/>
      <c r="AY10" s="102"/>
      <c r="AZ10" s="102"/>
      <c r="BA10" s="102"/>
      <c r="BB10" s="102"/>
      <c r="BC10" s="102"/>
      <c r="BD10" s="102"/>
      <c r="BE10" s="102"/>
      <c r="BF10" s="102"/>
      <c r="BG10" s="102"/>
      <c r="BH10" s="102"/>
      <c r="BI10" s="102"/>
      <c r="BJ10" s="102"/>
      <c r="BK10" s="102"/>
      <c r="BL10" s="102"/>
      <c r="BM10" s="102"/>
      <c r="BN10" s="102"/>
      <c r="BO10" s="102"/>
      <c r="BP10" s="102"/>
      <c r="BQ10" s="102"/>
      <c r="BR10" s="102"/>
      <c r="BS10" s="102"/>
      <c r="BT10" s="102"/>
      <c r="BU10" s="102"/>
      <c r="BV10" s="102"/>
      <c r="BW10" s="102"/>
      <c r="BX10" s="102"/>
      <c r="BY10" s="102"/>
      <c r="BZ10" s="102"/>
      <c r="CA10" s="102"/>
      <c r="CB10" s="102"/>
      <c r="CC10" s="102"/>
      <c r="CD10" s="102"/>
      <c r="CE10" s="102"/>
      <c r="CF10" s="102"/>
    </row>
    <row r="11" spans="1:84" s="103" customFormat="1" ht="15.95" customHeight="1">
      <c r="A11" s="48">
        <f t="shared" si="0"/>
        <v>7</v>
      </c>
      <c r="B11" s="117">
        <f>IF('Prezenční listina'!F10=0,"",'Prezenční listina'!F10)</f>
        <v>7</v>
      </c>
      <c r="C11" s="118" t="str">
        <f>IF('Prezenční listina'!F10=0,"",'Prezenční listina'!B10)</f>
        <v>Jalůvka</v>
      </c>
      <c r="D11" s="118" t="str">
        <f>IF('Prezenční listina'!F10=0,"",'Prezenční listina'!C10)</f>
        <v>Petr</v>
      </c>
      <c r="E11" s="119">
        <f>IF('Prezenční listina'!F10=0,"",'Prezenční listina'!D10)</f>
        <v>1976</v>
      </c>
      <c r="F11" s="119" t="str">
        <f>IF('Prezenční listina'!F10=0,"",'Prezenční listina'!E10)</f>
        <v>VELUX Vyškov</v>
      </c>
      <c r="G11" s="120" t="str">
        <f>IF('Prezenční listina'!F10=0,"",'Prezenční listina'!H10)</f>
        <v>B</v>
      </c>
      <c r="H11" s="102"/>
      <c r="I11" s="122" t="s">
        <v>24</v>
      </c>
      <c r="J11" s="123">
        <f>COUNTIF($G$5:$G$141,"G")</f>
        <v>4</v>
      </c>
      <c r="K11" s="102"/>
      <c r="L11" s="224"/>
      <c r="M11" s="102"/>
      <c r="N11" s="102"/>
      <c r="O11" s="102"/>
      <c r="P11" s="102"/>
      <c r="Q11" s="102"/>
      <c r="R11" s="102"/>
      <c r="S11" s="102"/>
      <c r="T11" s="102"/>
      <c r="U11" s="102"/>
      <c r="V11" s="102"/>
      <c r="W11" s="102"/>
      <c r="X11" s="102"/>
      <c r="Y11" s="102"/>
      <c r="Z11" s="102"/>
      <c r="AA11" s="102"/>
      <c r="AB11" s="102"/>
      <c r="AC11" s="102"/>
      <c r="AD11" s="102"/>
      <c r="AE11" s="102"/>
      <c r="AF11" s="102"/>
      <c r="AG11" s="102"/>
      <c r="AH11" s="102"/>
      <c r="AI11" s="102"/>
      <c r="AJ11" s="102"/>
      <c r="AK11" s="102"/>
      <c r="AL11" s="102"/>
      <c r="AM11" s="102"/>
      <c r="AN11" s="102"/>
      <c r="AO11" s="102"/>
      <c r="AP11" s="102"/>
      <c r="AQ11" s="102"/>
      <c r="AR11" s="102"/>
      <c r="AS11" s="102"/>
      <c r="AT11" s="102"/>
      <c r="AU11" s="102"/>
      <c r="AV11" s="102"/>
      <c r="AW11" s="102"/>
      <c r="AX11" s="102"/>
      <c r="AY11" s="102"/>
      <c r="AZ11" s="102"/>
      <c r="BA11" s="102"/>
      <c r="BB11" s="102"/>
      <c r="BC11" s="102"/>
      <c r="BD11" s="102"/>
      <c r="BE11" s="102"/>
      <c r="BF11" s="102"/>
      <c r="BG11" s="102"/>
      <c r="BH11" s="102"/>
      <c r="BI11" s="102"/>
      <c r="BJ11" s="102"/>
      <c r="BK11" s="102"/>
      <c r="BL11" s="102"/>
      <c r="BM11" s="102"/>
      <c r="BN11" s="102"/>
      <c r="BO11" s="102"/>
      <c r="BP11" s="102"/>
      <c r="BQ11" s="102"/>
      <c r="BR11" s="102"/>
      <c r="BS11" s="102"/>
      <c r="BT11" s="102"/>
      <c r="BU11" s="102"/>
      <c r="BV11" s="102"/>
      <c r="BW11" s="102"/>
      <c r="BX11" s="102"/>
      <c r="BY11" s="102"/>
      <c r="BZ11" s="102"/>
      <c r="CA11" s="102"/>
      <c r="CB11" s="102"/>
      <c r="CC11" s="102"/>
      <c r="CD11" s="102"/>
      <c r="CE11" s="102"/>
      <c r="CF11" s="102"/>
    </row>
    <row r="12" spans="1:84" s="103" customFormat="1" ht="15.95" customHeight="1" thickBot="1">
      <c r="A12" s="48">
        <f t="shared" si="0"/>
        <v>8</v>
      </c>
      <c r="B12" s="78">
        <f>IF('Prezenční listina'!F19=0,"",'Prezenční listina'!F19)</f>
        <v>8</v>
      </c>
      <c r="C12" s="86" t="str">
        <f>IF('Prezenční listina'!F19=0,"",'Prezenční listina'!B19)</f>
        <v>Koudelka</v>
      </c>
      <c r="D12" s="86" t="str">
        <f>IF('Prezenční listina'!F19=0,"",'Prezenční listina'!C19)</f>
        <v>Lukáš</v>
      </c>
      <c r="E12" s="72">
        <f>IF('Prezenční listina'!F19=0,"",'Prezenční listina'!D19)</f>
        <v>1983</v>
      </c>
      <c r="F12" s="72" t="str">
        <f>IF('Prezenční listina'!F19=0,"",'Prezenční listina'!E19)</f>
        <v>AK Drnovice</v>
      </c>
      <c r="G12" s="73" t="str">
        <f>IF('Prezenční listina'!F19=0,"",'Prezenční listina'!H19)</f>
        <v>A</v>
      </c>
      <c r="H12" s="121"/>
      <c r="I12" s="124" t="s">
        <v>25</v>
      </c>
      <c r="J12" s="125">
        <f>COUNTIF($G$5:$G$141,"H")</f>
        <v>3</v>
      </c>
      <c r="K12" s="102"/>
      <c r="L12" s="225"/>
      <c r="M12" s="121"/>
      <c r="N12" s="102"/>
      <c r="O12" s="102"/>
      <c r="P12" s="102"/>
      <c r="Q12" s="102"/>
      <c r="R12" s="102"/>
      <c r="S12" s="102"/>
      <c r="T12" s="102"/>
      <c r="U12" s="102"/>
      <c r="V12" s="102"/>
      <c r="W12" s="102"/>
      <c r="X12" s="102"/>
      <c r="Y12" s="102"/>
      <c r="Z12" s="102"/>
      <c r="AA12" s="102"/>
      <c r="AB12" s="102"/>
      <c r="AC12" s="102"/>
      <c r="AD12" s="102"/>
      <c r="AE12" s="102"/>
      <c r="AF12" s="102"/>
      <c r="AG12" s="102"/>
      <c r="AH12" s="102"/>
      <c r="AI12" s="102"/>
      <c r="AJ12" s="102"/>
      <c r="AK12" s="102"/>
      <c r="AL12" s="102"/>
      <c r="AM12" s="102"/>
      <c r="AN12" s="102"/>
      <c r="AO12" s="102"/>
      <c r="AP12" s="102"/>
      <c r="AQ12" s="102"/>
      <c r="AR12" s="102"/>
      <c r="AS12" s="102"/>
      <c r="AT12" s="102"/>
      <c r="AU12" s="102"/>
      <c r="AV12" s="102"/>
      <c r="AW12" s="102"/>
      <c r="AX12" s="102"/>
      <c r="AY12" s="102"/>
      <c r="AZ12" s="102"/>
      <c r="BA12" s="102"/>
      <c r="BB12" s="102"/>
      <c r="BC12" s="102"/>
      <c r="BD12" s="102"/>
      <c r="BE12" s="102"/>
      <c r="BF12" s="102"/>
      <c r="BG12" s="102"/>
      <c r="BH12" s="102"/>
      <c r="BI12" s="102"/>
      <c r="BJ12" s="102"/>
      <c r="BK12" s="102"/>
      <c r="BL12" s="102"/>
      <c r="BM12" s="102"/>
      <c r="BN12" s="102"/>
      <c r="BO12" s="102"/>
      <c r="BP12" s="102"/>
      <c r="BQ12" s="102"/>
      <c r="BR12" s="102"/>
      <c r="BS12" s="102"/>
      <c r="BT12" s="102"/>
      <c r="BU12" s="102"/>
      <c r="BV12" s="102"/>
      <c r="BW12" s="102"/>
      <c r="BX12" s="102"/>
      <c r="BY12" s="102"/>
      <c r="BZ12" s="102"/>
      <c r="CA12" s="102"/>
      <c r="CB12" s="102"/>
      <c r="CC12" s="102"/>
      <c r="CD12" s="102"/>
      <c r="CE12" s="102"/>
      <c r="CF12" s="102"/>
    </row>
    <row r="13" spans="1:84" s="103" customFormat="1" ht="15.95" customHeight="1">
      <c r="A13" s="48">
        <f t="shared" si="0"/>
        <v>9</v>
      </c>
      <c r="B13" s="117">
        <f>IF('Prezenční listina'!F22=0,"",'Prezenční listina'!F22)</f>
        <v>9</v>
      </c>
      <c r="C13" s="118" t="str">
        <f>IF('Prezenční listina'!F22=0,"",'Prezenční listina'!B22)</f>
        <v>Krátký</v>
      </c>
      <c r="D13" s="118" t="str">
        <f>IF('Prezenční listina'!F22=0,"",'Prezenční listina'!C22)</f>
        <v>Josef</v>
      </c>
      <c r="E13" s="119">
        <f>IF('Prezenční listina'!F22=0,"",'Prezenční listina'!D22)</f>
        <v>1965</v>
      </c>
      <c r="F13" s="119" t="str">
        <f>IF('Prezenční listina'!F22=0,"",'Prezenční listina'!E22)</f>
        <v>Hvězda SKP Pardubice</v>
      </c>
      <c r="G13" s="120" t="str">
        <f>IF('Prezenční listina'!F22=0,"",'Prezenční listina'!H22)</f>
        <v>C</v>
      </c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102"/>
      <c r="W13" s="102"/>
      <c r="X13" s="102"/>
      <c r="Y13" s="102"/>
      <c r="Z13" s="102"/>
      <c r="AA13" s="102"/>
      <c r="AB13" s="102"/>
      <c r="AC13" s="102"/>
      <c r="AD13" s="102"/>
      <c r="AE13" s="102"/>
      <c r="AF13" s="102"/>
      <c r="AG13" s="102"/>
      <c r="AH13" s="102"/>
      <c r="AI13" s="102"/>
      <c r="AJ13" s="102"/>
      <c r="AK13" s="102"/>
      <c r="AL13" s="102"/>
      <c r="AM13" s="102"/>
      <c r="AN13" s="102"/>
      <c r="AO13" s="102"/>
      <c r="AP13" s="102"/>
      <c r="AQ13" s="102"/>
      <c r="AR13" s="102"/>
      <c r="AS13" s="102"/>
      <c r="AT13" s="102"/>
      <c r="AU13" s="102"/>
      <c r="AV13" s="102"/>
      <c r="AW13" s="102"/>
      <c r="AX13" s="102"/>
      <c r="AY13" s="102"/>
      <c r="AZ13" s="102"/>
      <c r="BA13" s="102"/>
      <c r="BB13" s="102"/>
      <c r="BC13" s="102"/>
      <c r="BD13" s="102"/>
      <c r="BE13" s="102"/>
      <c r="BF13" s="102"/>
      <c r="BG13" s="102"/>
      <c r="BH13" s="102"/>
      <c r="BI13" s="102"/>
      <c r="BJ13" s="102"/>
      <c r="BK13" s="102"/>
      <c r="BL13" s="102"/>
      <c r="BM13" s="102"/>
      <c r="BN13" s="102"/>
      <c r="BO13" s="102"/>
      <c r="BP13" s="102"/>
      <c r="BQ13" s="102"/>
      <c r="BR13" s="102"/>
      <c r="BS13" s="102"/>
      <c r="BT13" s="102"/>
      <c r="BU13" s="102"/>
      <c r="BV13" s="102"/>
      <c r="BW13" s="102"/>
      <c r="BX13" s="102"/>
      <c r="BY13" s="102"/>
      <c r="BZ13" s="102"/>
      <c r="CA13" s="102"/>
      <c r="CB13" s="102"/>
      <c r="CC13" s="102"/>
      <c r="CD13" s="102"/>
      <c r="CE13" s="102"/>
      <c r="CF13" s="102"/>
    </row>
    <row r="14" spans="1:84" s="103" customFormat="1" ht="15.95" customHeight="1">
      <c r="A14" s="48">
        <f t="shared" si="0"/>
        <v>10</v>
      </c>
      <c r="B14" s="117">
        <f>IF('Prezenční listina'!F21=0,"",'Prezenční listina'!F21)</f>
        <v>10</v>
      </c>
      <c r="C14" s="118" t="str">
        <f>IF('Prezenční listina'!F21=0,"",'Prezenční listina'!B21)</f>
        <v>Krátká</v>
      </c>
      <c r="D14" s="118" t="str">
        <f>IF('Prezenční listina'!F21=0,"",'Prezenční listina'!C21)</f>
        <v>Anna</v>
      </c>
      <c r="E14" s="119">
        <f>IF('Prezenční listina'!F21=0,"",'Prezenční listina'!D21)</f>
        <v>1969</v>
      </c>
      <c r="F14" s="119" t="str">
        <f>IF('Prezenční listina'!F21=0,"",'Prezenční listina'!E21)</f>
        <v>Hvězda SKP Pardubice</v>
      </c>
      <c r="G14" s="120" t="str">
        <f>IF('Prezenční listina'!F21=0,"",'Prezenční listina'!H21)</f>
        <v>H</v>
      </c>
      <c r="H14" s="121"/>
      <c r="I14" s="121"/>
      <c r="J14" s="121"/>
      <c r="K14" s="102"/>
      <c r="L14" s="121"/>
      <c r="M14" s="121"/>
      <c r="N14" s="102"/>
      <c r="O14" s="102"/>
      <c r="P14" s="102"/>
      <c r="Q14" s="102"/>
      <c r="R14" s="102"/>
      <c r="S14" s="102"/>
      <c r="T14" s="102"/>
      <c r="U14" s="102"/>
      <c r="V14" s="102"/>
      <c r="W14" s="102"/>
      <c r="X14" s="102"/>
      <c r="Y14" s="102"/>
      <c r="Z14" s="102"/>
      <c r="AA14" s="102"/>
      <c r="AB14" s="102"/>
      <c r="AC14" s="102"/>
      <c r="AD14" s="102"/>
      <c r="AE14" s="102"/>
      <c r="AF14" s="102"/>
      <c r="AG14" s="102"/>
      <c r="AH14" s="102"/>
      <c r="AI14" s="102"/>
      <c r="AJ14" s="102"/>
      <c r="AK14" s="102"/>
      <c r="AL14" s="102"/>
      <c r="AM14" s="102"/>
      <c r="AN14" s="102"/>
      <c r="AO14" s="102"/>
      <c r="AP14" s="102"/>
      <c r="AQ14" s="102"/>
      <c r="AR14" s="102"/>
      <c r="AS14" s="102"/>
      <c r="AT14" s="102"/>
      <c r="AU14" s="102"/>
      <c r="AV14" s="102"/>
      <c r="AW14" s="102"/>
      <c r="AX14" s="102"/>
      <c r="AY14" s="102"/>
      <c r="AZ14" s="102"/>
      <c r="BA14" s="102"/>
      <c r="BB14" s="102"/>
      <c r="BC14" s="102"/>
      <c r="BD14" s="102"/>
      <c r="BE14" s="102"/>
      <c r="BF14" s="102"/>
      <c r="BG14" s="102"/>
      <c r="BH14" s="102"/>
      <c r="BI14" s="102"/>
      <c r="BJ14" s="102"/>
      <c r="BK14" s="102"/>
      <c r="BL14" s="102"/>
      <c r="BM14" s="102"/>
      <c r="BN14" s="102"/>
      <c r="BO14" s="102"/>
      <c r="BP14" s="102"/>
      <c r="BQ14" s="102"/>
      <c r="BR14" s="102"/>
      <c r="BS14" s="102"/>
      <c r="BT14" s="102"/>
      <c r="BU14" s="102"/>
      <c r="BV14" s="102"/>
      <c r="BW14" s="102"/>
      <c r="BX14" s="102"/>
      <c r="BY14" s="102"/>
      <c r="BZ14" s="102"/>
      <c r="CA14" s="102"/>
      <c r="CB14" s="102"/>
      <c r="CC14" s="102"/>
      <c r="CD14" s="102"/>
      <c r="CE14" s="102"/>
      <c r="CF14" s="102"/>
    </row>
    <row r="15" spans="1:84" s="103" customFormat="1" ht="15.95" customHeight="1">
      <c r="A15" s="48">
        <f t="shared" si="0"/>
        <v>11</v>
      </c>
      <c r="B15" s="117">
        <f>IF('Prezenční listina'!F57=0,"",'Prezenční listina'!F57)</f>
        <v>11</v>
      </c>
      <c r="C15" s="118" t="str">
        <f>IF('Prezenční listina'!F57=0,"",'Prezenční listina'!B57)</f>
        <v>Bělehrádek</v>
      </c>
      <c r="D15" s="118" t="str">
        <f>IF('Prezenční listina'!F57=0,"",'Prezenční listina'!C57)</f>
        <v>Pavel</v>
      </c>
      <c r="E15" s="119">
        <f>IF('Prezenční listina'!F57=0,"",'Prezenční listina'!D57)</f>
        <v>1958</v>
      </c>
      <c r="F15" s="119" t="str">
        <f>IF('Prezenční listina'!F57=0,"",'Prezenční listina'!E57)</f>
        <v>Velké Tresné</v>
      </c>
      <c r="G15" s="120" t="str">
        <f>IF('Prezenční listina'!F57=0,"",'Prezenční listina'!H57)</f>
        <v>C</v>
      </c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102"/>
      <c r="W15" s="102"/>
      <c r="X15" s="102"/>
      <c r="Y15" s="102"/>
      <c r="Z15" s="102"/>
      <c r="AA15" s="102"/>
      <c r="AB15" s="102"/>
      <c r="AC15" s="102"/>
      <c r="AD15" s="102"/>
      <c r="AE15" s="102"/>
      <c r="AF15" s="102"/>
      <c r="AG15" s="102"/>
      <c r="AH15" s="102"/>
      <c r="AI15" s="102"/>
      <c r="AJ15" s="102"/>
      <c r="AK15" s="102"/>
      <c r="AL15" s="102"/>
      <c r="AM15" s="102"/>
      <c r="AN15" s="102"/>
      <c r="AO15" s="102"/>
      <c r="AP15" s="102"/>
      <c r="AQ15" s="102"/>
      <c r="AR15" s="102"/>
      <c r="AS15" s="102"/>
      <c r="AT15" s="102"/>
      <c r="AU15" s="102"/>
      <c r="AV15" s="102"/>
      <c r="AW15" s="102"/>
      <c r="AX15" s="102"/>
      <c r="AY15" s="102"/>
      <c r="AZ15" s="102"/>
      <c r="BA15" s="102"/>
      <c r="BB15" s="102"/>
      <c r="BC15" s="102"/>
      <c r="BD15" s="102"/>
      <c r="BE15" s="102"/>
      <c r="BF15" s="102"/>
      <c r="BG15" s="102"/>
      <c r="BH15" s="102"/>
      <c r="BI15" s="102"/>
      <c r="BJ15" s="102"/>
      <c r="BK15" s="102"/>
      <c r="BL15" s="102"/>
      <c r="BM15" s="102"/>
      <c r="BN15" s="102"/>
      <c r="BO15" s="102"/>
      <c r="BP15" s="102"/>
      <c r="BQ15" s="102"/>
      <c r="BR15" s="102"/>
      <c r="BS15" s="102"/>
      <c r="BT15" s="102"/>
      <c r="BU15" s="102"/>
      <c r="BV15" s="102"/>
      <c r="BW15" s="102"/>
      <c r="BX15" s="102"/>
      <c r="BY15" s="102"/>
      <c r="BZ15" s="102"/>
      <c r="CA15" s="102"/>
      <c r="CB15" s="102"/>
      <c r="CC15" s="102"/>
      <c r="CD15" s="102"/>
      <c r="CE15" s="102"/>
      <c r="CF15" s="102"/>
    </row>
    <row r="16" spans="1:84" s="103" customFormat="1" ht="15.95" customHeight="1">
      <c r="A16" s="48">
        <f t="shared" si="0"/>
        <v>12</v>
      </c>
      <c r="B16" s="117">
        <f>IF('Prezenční listina'!F52=0,"",'Prezenční listina'!F52)</f>
        <v>12</v>
      </c>
      <c r="C16" s="118" t="str">
        <f>IF('Prezenční listina'!F52=0,"",'Prezenční listina'!B52)</f>
        <v>Němec</v>
      </c>
      <c r="D16" s="118" t="str">
        <f>IF('Prezenční listina'!F52=0,"",'Prezenční listina'!C52)</f>
        <v>Vladimír</v>
      </c>
      <c r="E16" s="119">
        <f>IF('Prezenční listina'!F52=0,"",'Prezenční listina'!D52)</f>
        <v>1977</v>
      </c>
      <c r="F16" s="119" t="str">
        <f>IF('Prezenční listina'!F52=0,"",'Prezenční listina'!E52)</f>
        <v>Brno</v>
      </c>
      <c r="G16" s="120" t="str">
        <f>IF('Prezenční listina'!F52=0,"",'Prezenční listina'!H52)</f>
        <v>A</v>
      </c>
      <c r="H16" s="121"/>
      <c r="I16" s="121"/>
      <c r="J16" s="121"/>
      <c r="K16" s="102"/>
      <c r="L16" s="121"/>
      <c r="M16" s="121"/>
      <c r="N16" s="102"/>
      <c r="O16" s="102"/>
      <c r="P16" s="102"/>
      <c r="Q16" s="102"/>
      <c r="R16" s="102"/>
      <c r="S16" s="102"/>
      <c r="T16" s="102"/>
      <c r="U16" s="102"/>
      <c r="V16" s="102"/>
      <c r="W16" s="102"/>
      <c r="X16" s="102"/>
      <c r="Y16" s="102"/>
      <c r="Z16" s="102"/>
      <c r="AA16" s="102"/>
      <c r="AB16" s="102"/>
      <c r="AC16" s="102"/>
      <c r="AD16" s="102"/>
      <c r="AE16" s="102"/>
      <c r="AF16" s="102"/>
      <c r="AG16" s="102"/>
      <c r="AH16" s="102"/>
      <c r="AI16" s="102"/>
      <c r="AJ16" s="102"/>
      <c r="AK16" s="102"/>
      <c r="AL16" s="102"/>
      <c r="AM16" s="102"/>
      <c r="AN16" s="102"/>
      <c r="AO16" s="102"/>
      <c r="AP16" s="102"/>
      <c r="AQ16" s="102"/>
      <c r="AR16" s="102"/>
      <c r="AS16" s="102"/>
      <c r="AT16" s="102"/>
      <c r="AU16" s="102"/>
      <c r="AV16" s="102"/>
      <c r="AW16" s="102"/>
      <c r="AX16" s="102"/>
      <c r="AY16" s="102"/>
      <c r="AZ16" s="102"/>
      <c r="BA16" s="102"/>
      <c r="BB16" s="102"/>
      <c r="BC16" s="102"/>
      <c r="BD16" s="102"/>
      <c r="BE16" s="102"/>
      <c r="BF16" s="102"/>
      <c r="BG16" s="102"/>
      <c r="BH16" s="102"/>
      <c r="BI16" s="102"/>
      <c r="BJ16" s="102"/>
      <c r="BK16" s="102"/>
      <c r="BL16" s="102"/>
      <c r="BM16" s="102"/>
      <c r="BN16" s="102"/>
      <c r="BO16" s="102"/>
      <c r="BP16" s="102"/>
      <c r="BQ16" s="102"/>
      <c r="BR16" s="102"/>
      <c r="BS16" s="102"/>
      <c r="BT16" s="102"/>
      <c r="BU16" s="102"/>
      <c r="BV16" s="102"/>
      <c r="BW16" s="102"/>
      <c r="BX16" s="102"/>
      <c r="BY16" s="102"/>
      <c r="BZ16" s="102"/>
      <c r="CA16" s="102"/>
      <c r="CB16" s="102"/>
      <c r="CC16" s="102"/>
      <c r="CD16" s="102"/>
      <c r="CE16" s="102"/>
      <c r="CF16" s="102"/>
    </row>
    <row r="17" spans="1:84" s="103" customFormat="1" ht="15.95" customHeight="1">
      <c r="A17" s="48">
        <f t="shared" si="0"/>
        <v>13</v>
      </c>
      <c r="B17" s="117">
        <f>IF('Prezenční listina'!F31=0,"",'Prezenční listina'!F31)</f>
        <v>13</v>
      </c>
      <c r="C17" s="118" t="str">
        <f>IF('Prezenční listina'!F31=0,"",'Prezenční listina'!B31)</f>
        <v>Ožana</v>
      </c>
      <c r="D17" s="118" t="str">
        <f>IF('Prezenční listina'!F31=0,"",'Prezenční listina'!C31)</f>
        <v>Václav</v>
      </c>
      <c r="E17" s="119">
        <f>IF('Prezenční listina'!F31=0,"",'Prezenční listina'!D31)</f>
        <v>1964</v>
      </c>
      <c r="F17" s="119" t="str">
        <f>IF('Prezenční listina'!F31=0,"",'Prezenční listina'!E31)</f>
        <v>TJ Nové Město na Moravě</v>
      </c>
      <c r="G17" s="120" t="str">
        <f>IF('Prezenční listina'!F31=0,"",'Prezenční listina'!H31)</f>
        <v>C</v>
      </c>
      <c r="H17" s="102"/>
      <c r="I17" s="102"/>
      <c r="J17" s="102"/>
      <c r="K17" s="102"/>
      <c r="L17" s="102"/>
      <c r="M17" s="102"/>
      <c r="N17" s="102"/>
      <c r="O17" s="102"/>
      <c r="P17" s="102"/>
      <c r="Q17" s="102"/>
      <c r="R17" s="102"/>
      <c r="S17" s="102"/>
      <c r="T17" s="102"/>
      <c r="U17" s="102"/>
      <c r="V17" s="102"/>
      <c r="W17" s="102"/>
      <c r="X17" s="102"/>
      <c r="Y17" s="102"/>
      <c r="Z17" s="102"/>
      <c r="AA17" s="102"/>
      <c r="AB17" s="102"/>
      <c r="AC17" s="102"/>
      <c r="AD17" s="102"/>
      <c r="AE17" s="102"/>
      <c r="AF17" s="102"/>
      <c r="AG17" s="102"/>
      <c r="AH17" s="102"/>
      <c r="AI17" s="102"/>
      <c r="AJ17" s="102"/>
      <c r="AK17" s="102"/>
      <c r="AL17" s="102"/>
      <c r="AM17" s="102"/>
      <c r="AN17" s="102"/>
      <c r="AO17" s="102"/>
      <c r="AP17" s="102"/>
      <c r="AQ17" s="102"/>
      <c r="AR17" s="102"/>
      <c r="AS17" s="102"/>
      <c r="AT17" s="102"/>
      <c r="AU17" s="102"/>
      <c r="AV17" s="102"/>
      <c r="AW17" s="102"/>
      <c r="AX17" s="102"/>
      <c r="AY17" s="102"/>
      <c r="AZ17" s="102"/>
      <c r="BA17" s="102"/>
      <c r="BB17" s="102"/>
      <c r="BC17" s="102"/>
      <c r="BD17" s="102"/>
      <c r="BE17" s="102"/>
      <c r="BF17" s="102"/>
      <c r="BG17" s="102"/>
      <c r="BH17" s="102"/>
      <c r="BI17" s="102"/>
      <c r="BJ17" s="102"/>
      <c r="BK17" s="102"/>
      <c r="BL17" s="102"/>
      <c r="BM17" s="102"/>
      <c r="BN17" s="102"/>
      <c r="BO17" s="102"/>
      <c r="BP17" s="102"/>
      <c r="BQ17" s="102"/>
      <c r="BR17" s="102"/>
      <c r="BS17" s="102"/>
      <c r="BT17" s="102"/>
      <c r="BU17" s="102"/>
      <c r="BV17" s="102"/>
      <c r="BW17" s="102"/>
      <c r="BX17" s="102"/>
      <c r="BY17" s="102"/>
      <c r="BZ17" s="102"/>
      <c r="CA17" s="102"/>
      <c r="CB17" s="102"/>
      <c r="CC17" s="102"/>
      <c r="CD17" s="102"/>
      <c r="CE17" s="102"/>
      <c r="CF17" s="102"/>
    </row>
    <row r="18" spans="1:84" s="103" customFormat="1" ht="15.95" customHeight="1">
      <c r="A18" s="48">
        <f t="shared" si="0"/>
        <v>14</v>
      </c>
      <c r="B18" s="117">
        <f>IF('Prezenční listina'!F58=0,"",'Prezenční listina'!F58)</f>
        <v>14</v>
      </c>
      <c r="C18" s="118" t="str">
        <f>IF('Prezenční listina'!F58=0,"",'Prezenční listina'!B58)</f>
        <v>Sládek</v>
      </c>
      <c r="D18" s="118" t="str">
        <f>IF('Prezenční listina'!F58=0,"",'Prezenční listina'!C58)</f>
        <v>Jan</v>
      </c>
      <c r="E18" s="119">
        <f>IF('Prezenční listina'!F58=0,"",'Prezenční listina'!D58)</f>
        <v>1975</v>
      </c>
      <c r="F18" s="119" t="str">
        <f>IF('Prezenční listina'!F58=0,"",'Prezenční listina'!E58)</f>
        <v>Žďár nad Sázavou</v>
      </c>
      <c r="G18" s="120" t="str">
        <f>IF('Prezenční listina'!F58=0,"",'Prezenční listina'!H58)</f>
        <v>B</v>
      </c>
      <c r="H18" s="121"/>
      <c r="I18" s="121"/>
      <c r="J18" s="121"/>
      <c r="K18" s="102"/>
      <c r="L18" s="121"/>
      <c r="M18" s="121"/>
      <c r="N18" s="102"/>
      <c r="O18" s="102"/>
      <c r="P18" s="102"/>
      <c r="Q18" s="102"/>
      <c r="R18" s="102"/>
      <c r="S18" s="102"/>
      <c r="T18" s="102"/>
      <c r="U18" s="102"/>
      <c r="V18" s="102"/>
      <c r="W18" s="102"/>
      <c r="X18" s="102"/>
      <c r="Y18" s="102"/>
      <c r="Z18" s="102"/>
      <c r="AA18" s="102"/>
      <c r="AB18" s="102"/>
      <c r="AC18" s="102"/>
      <c r="AD18" s="102"/>
      <c r="AE18" s="102"/>
      <c r="AF18" s="102"/>
      <c r="AG18" s="102"/>
      <c r="AH18" s="102"/>
      <c r="AI18" s="102"/>
      <c r="AJ18" s="102"/>
      <c r="AK18" s="102"/>
      <c r="AL18" s="102"/>
      <c r="AM18" s="102"/>
      <c r="AN18" s="102"/>
      <c r="AO18" s="102"/>
      <c r="AP18" s="102"/>
      <c r="AQ18" s="102"/>
      <c r="AR18" s="102"/>
      <c r="AS18" s="102"/>
      <c r="AT18" s="102"/>
      <c r="AU18" s="102"/>
      <c r="AV18" s="102"/>
      <c r="AW18" s="102"/>
      <c r="AX18" s="102"/>
      <c r="AY18" s="102"/>
      <c r="AZ18" s="102"/>
      <c r="BA18" s="102"/>
      <c r="BB18" s="102"/>
      <c r="BC18" s="102"/>
      <c r="BD18" s="102"/>
      <c r="BE18" s="102"/>
      <c r="BF18" s="102"/>
      <c r="BG18" s="102"/>
      <c r="BH18" s="102"/>
      <c r="BI18" s="102"/>
      <c r="BJ18" s="102"/>
      <c r="BK18" s="102"/>
      <c r="BL18" s="102"/>
      <c r="BM18" s="102"/>
      <c r="BN18" s="102"/>
      <c r="BO18" s="102"/>
      <c r="BP18" s="102"/>
      <c r="BQ18" s="102"/>
      <c r="BR18" s="102"/>
      <c r="BS18" s="102"/>
      <c r="BT18" s="102"/>
      <c r="BU18" s="102"/>
      <c r="BV18" s="102"/>
      <c r="BW18" s="102"/>
      <c r="BX18" s="102"/>
      <c r="BY18" s="102"/>
      <c r="BZ18" s="102"/>
      <c r="CA18" s="102"/>
      <c r="CB18" s="102"/>
      <c r="CC18" s="102"/>
      <c r="CD18" s="102"/>
      <c r="CE18" s="102"/>
      <c r="CF18" s="102"/>
    </row>
    <row r="19" spans="1:84" s="103" customFormat="1" ht="15.95" customHeight="1">
      <c r="A19" s="48">
        <f t="shared" si="0"/>
        <v>15</v>
      </c>
      <c r="B19" s="117">
        <f>IF('Prezenční listina'!F59=0,"",'Prezenční listina'!F59)</f>
        <v>16</v>
      </c>
      <c r="C19" s="118" t="str">
        <f>IF('Prezenční listina'!F59=0,"",'Prezenční listina'!B59)</f>
        <v>Fiala</v>
      </c>
      <c r="D19" s="118" t="str">
        <f>IF('Prezenční listina'!F59=0,"",'Prezenční listina'!C59)</f>
        <v>Petr</v>
      </c>
      <c r="E19" s="119">
        <f>IF('Prezenční listina'!F59=0,"",'Prezenční listina'!D59)</f>
        <v>1982</v>
      </c>
      <c r="F19" s="119" t="str">
        <f>IF('Prezenční listina'!F59=0,"",'Prezenční listina'!E59)</f>
        <v>TJ Ždár</v>
      </c>
      <c r="G19" s="120" t="str">
        <f>IF('Prezenční listina'!F59=0,"",'Prezenční listina'!H59)</f>
        <v>A</v>
      </c>
      <c r="H19" s="121"/>
      <c r="I19" s="121"/>
      <c r="J19" s="121"/>
      <c r="K19" s="102"/>
      <c r="L19" s="121"/>
      <c r="M19" s="121"/>
      <c r="N19" s="102"/>
      <c r="O19" s="102"/>
      <c r="P19" s="102"/>
      <c r="Q19" s="102"/>
      <c r="R19" s="102"/>
      <c r="S19" s="102"/>
      <c r="T19" s="102"/>
      <c r="U19" s="102"/>
      <c r="V19" s="102"/>
      <c r="W19" s="102"/>
      <c r="X19" s="102"/>
      <c r="Y19" s="102"/>
      <c r="Z19" s="102"/>
      <c r="AA19" s="102"/>
      <c r="AB19" s="102"/>
      <c r="AC19" s="102"/>
      <c r="AD19" s="102"/>
      <c r="AE19" s="102"/>
      <c r="AF19" s="102"/>
      <c r="AG19" s="102"/>
      <c r="AH19" s="102"/>
      <c r="AI19" s="102"/>
      <c r="AJ19" s="102"/>
      <c r="AK19" s="102"/>
      <c r="AL19" s="102"/>
      <c r="AM19" s="102"/>
      <c r="AN19" s="102"/>
      <c r="AO19" s="102"/>
      <c r="AP19" s="102"/>
      <c r="AQ19" s="102"/>
      <c r="AR19" s="102"/>
      <c r="AS19" s="102"/>
      <c r="AT19" s="102"/>
      <c r="AU19" s="102"/>
      <c r="AV19" s="102"/>
      <c r="AW19" s="102"/>
      <c r="AX19" s="102"/>
      <c r="AY19" s="102"/>
      <c r="AZ19" s="102"/>
      <c r="BA19" s="102"/>
      <c r="BB19" s="102"/>
      <c r="BC19" s="102"/>
      <c r="BD19" s="102"/>
      <c r="BE19" s="102"/>
      <c r="BF19" s="102"/>
      <c r="BG19" s="102"/>
      <c r="BH19" s="102"/>
      <c r="BI19" s="102"/>
      <c r="BJ19" s="102"/>
      <c r="BK19" s="102"/>
      <c r="BL19" s="102"/>
      <c r="BM19" s="102"/>
      <c r="BN19" s="102"/>
      <c r="BO19" s="102"/>
      <c r="BP19" s="102"/>
      <c r="BQ19" s="102"/>
      <c r="BR19" s="102"/>
      <c r="BS19" s="102"/>
      <c r="BT19" s="102"/>
      <c r="BU19" s="102"/>
      <c r="BV19" s="102"/>
      <c r="BW19" s="102"/>
      <c r="BX19" s="102"/>
      <c r="BY19" s="102"/>
      <c r="BZ19" s="102"/>
      <c r="CA19" s="102"/>
      <c r="CB19" s="102"/>
      <c r="CC19" s="102"/>
      <c r="CD19" s="102"/>
      <c r="CE19" s="102"/>
      <c r="CF19" s="102"/>
    </row>
    <row r="20" spans="1:84" s="103" customFormat="1" ht="15.95" customHeight="1">
      <c r="A20" s="48">
        <f t="shared" si="0"/>
        <v>16</v>
      </c>
      <c r="B20" s="117">
        <f>IF('Prezenční listina'!F60=0,"",'Prezenční listina'!F60)</f>
        <v>17</v>
      </c>
      <c r="C20" s="118" t="str">
        <f>IF('Prezenční listina'!F60=0,"",'Prezenční listina'!B60)</f>
        <v>Raclavský</v>
      </c>
      <c r="D20" s="118" t="str">
        <f>IF('Prezenční listina'!F60=0,"",'Prezenční listina'!C60)</f>
        <v>Vlastimil</v>
      </c>
      <c r="E20" s="119">
        <f>IF('Prezenční listina'!F60=0,"",'Prezenční listina'!D60)</f>
        <v>1955</v>
      </c>
      <c r="F20" s="119" t="str">
        <f>IF('Prezenční listina'!F60=0,"",'Prezenční listina'!E60)</f>
        <v>TJ Liga 100 Olomouc</v>
      </c>
      <c r="G20" s="120" t="str">
        <f>IF('Prezenční listina'!F60=0,"",'Prezenční listina'!H60)</f>
        <v>D</v>
      </c>
      <c r="H20" s="121"/>
      <c r="I20" s="121"/>
      <c r="J20" s="121"/>
      <c r="K20" s="102"/>
      <c r="L20" s="121"/>
      <c r="M20" s="121"/>
      <c r="N20" s="102"/>
      <c r="O20" s="102"/>
      <c r="P20" s="102"/>
      <c r="Q20" s="102"/>
      <c r="R20" s="102"/>
      <c r="S20" s="102"/>
      <c r="T20" s="102"/>
      <c r="U20" s="102"/>
      <c r="V20" s="102"/>
      <c r="W20" s="102"/>
      <c r="X20" s="102"/>
      <c r="Y20" s="102"/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2"/>
      <c r="BA20" s="102"/>
      <c r="BB20" s="102"/>
      <c r="BC20" s="102"/>
      <c r="BD20" s="102"/>
      <c r="BE20" s="102"/>
      <c r="BF20" s="102"/>
      <c r="BG20" s="102"/>
      <c r="BH20" s="102"/>
      <c r="BI20" s="102"/>
      <c r="BJ20" s="102"/>
      <c r="BK20" s="102"/>
      <c r="BL20" s="102"/>
      <c r="BM20" s="102"/>
      <c r="BN20" s="102"/>
      <c r="BO20" s="102"/>
      <c r="BP20" s="102"/>
      <c r="BQ20" s="102"/>
      <c r="BR20" s="102"/>
      <c r="BS20" s="102"/>
      <c r="BT20" s="102"/>
      <c r="BU20" s="102"/>
      <c r="BV20" s="102"/>
      <c r="BW20" s="102"/>
      <c r="BX20" s="102"/>
      <c r="BY20" s="102"/>
      <c r="BZ20" s="102"/>
      <c r="CA20" s="102"/>
      <c r="CB20" s="102"/>
      <c r="CC20" s="102"/>
      <c r="CD20" s="102"/>
      <c r="CE20" s="102"/>
      <c r="CF20" s="102"/>
    </row>
    <row r="21" spans="1:84" s="103" customFormat="1" ht="15.95" customHeight="1">
      <c r="A21" s="48">
        <f t="shared" si="0"/>
        <v>17</v>
      </c>
      <c r="B21" s="117">
        <f>IF('Prezenční listina'!F61=0,"",'Prezenční listina'!F61)</f>
        <v>18</v>
      </c>
      <c r="C21" s="118" t="str">
        <f>IF('Prezenční listina'!F61=0,"",'Prezenční listina'!B61)</f>
        <v>Krejčí</v>
      </c>
      <c r="D21" s="118" t="str">
        <f>IF('Prezenční listina'!F61=0,"",'Prezenční listina'!C61)</f>
        <v>Tomáš</v>
      </c>
      <c r="E21" s="119">
        <f>IF('Prezenční listina'!F61=0,"",'Prezenční listina'!D61)</f>
        <v>1986</v>
      </c>
      <c r="F21" s="119" t="str">
        <f>IF('Prezenční listina'!F61=0,"",'Prezenční listina'!E61)</f>
        <v>TJ Liga 100 Olomouc</v>
      </c>
      <c r="G21" s="120" t="str">
        <f>IF('Prezenční listina'!F61=0,"",'Prezenční listina'!H61)</f>
        <v>A</v>
      </c>
      <c r="H21" s="121"/>
      <c r="I21" s="121"/>
      <c r="J21" s="121"/>
      <c r="K21" s="102"/>
      <c r="L21" s="121"/>
      <c r="M21" s="121"/>
      <c r="N21" s="102"/>
      <c r="O21" s="102"/>
      <c r="P21" s="102"/>
      <c r="Q21" s="102"/>
      <c r="R21" s="102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2"/>
      <c r="AD21" s="102"/>
      <c r="AE21" s="102"/>
      <c r="AF21" s="102"/>
      <c r="AG21" s="102"/>
      <c r="AH21" s="102"/>
      <c r="AI21" s="102"/>
      <c r="AJ21" s="102"/>
      <c r="AK21" s="102"/>
      <c r="AL21" s="102"/>
      <c r="AM21" s="102"/>
      <c r="AN21" s="102"/>
      <c r="AO21" s="102"/>
      <c r="AP21" s="102"/>
      <c r="AQ21" s="102"/>
      <c r="AR21" s="102"/>
      <c r="AS21" s="102"/>
      <c r="AT21" s="102"/>
      <c r="AU21" s="102"/>
      <c r="AV21" s="102"/>
      <c r="AW21" s="102"/>
      <c r="AX21" s="102"/>
      <c r="AY21" s="102"/>
      <c r="AZ21" s="102"/>
      <c r="BA21" s="102"/>
      <c r="BB21" s="102"/>
      <c r="BC21" s="102"/>
      <c r="BD21" s="102"/>
      <c r="BE21" s="102"/>
      <c r="BF21" s="102"/>
      <c r="BG21" s="102"/>
      <c r="BH21" s="102"/>
      <c r="BI21" s="102"/>
      <c r="BJ21" s="102"/>
      <c r="BK21" s="102"/>
      <c r="BL21" s="102"/>
      <c r="BM21" s="102"/>
      <c r="BN21" s="102"/>
      <c r="BO21" s="102"/>
      <c r="BP21" s="102"/>
      <c r="BQ21" s="102"/>
      <c r="BR21" s="102"/>
      <c r="BS21" s="102"/>
      <c r="BT21" s="102"/>
      <c r="BU21" s="102"/>
      <c r="BV21" s="102"/>
      <c r="BW21" s="102"/>
      <c r="BX21" s="102"/>
      <c r="BY21" s="102"/>
      <c r="BZ21" s="102"/>
      <c r="CA21" s="102"/>
      <c r="CB21" s="102"/>
      <c r="CC21" s="102"/>
      <c r="CD21" s="102"/>
      <c r="CE21" s="102"/>
      <c r="CF21" s="102"/>
    </row>
    <row r="22" spans="1:84" s="103" customFormat="1" ht="15.95" customHeight="1">
      <c r="A22" s="48">
        <f t="shared" si="0"/>
        <v>18</v>
      </c>
      <c r="B22" s="117">
        <f>IF('Prezenční listina'!F27=0,"",'Prezenční listina'!F27)</f>
        <v>19</v>
      </c>
      <c r="C22" s="118" t="str">
        <f>IF('Prezenční listina'!F27=0,"",'Prezenční listina'!B27)</f>
        <v>Mareš</v>
      </c>
      <c r="D22" s="118" t="str">
        <f>IF('Prezenční listina'!F27=0,"",'Prezenční listina'!C27)</f>
        <v>Bohumil</v>
      </c>
      <c r="E22" s="119">
        <f>IF('Prezenční listina'!F27=0,"",'Prezenční listina'!D27)</f>
        <v>1951</v>
      </c>
      <c r="F22" s="119" t="str">
        <f>IF('Prezenční listina'!F27=0,"",'Prezenční listina'!E27)</f>
        <v>Brno</v>
      </c>
      <c r="G22" s="120" t="str">
        <f>IF('Prezenční listina'!F27=0,"",'Prezenční listina'!H27)</f>
        <v>D</v>
      </c>
      <c r="H22" s="121"/>
      <c r="I22" s="121"/>
      <c r="J22" s="121"/>
      <c r="K22" s="102"/>
      <c r="L22" s="121"/>
      <c r="M22" s="121"/>
      <c r="N22" s="102"/>
      <c r="O22" s="102"/>
      <c r="P22" s="102"/>
      <c r="Q22" s="102"/>
      <c r="R22" s="102"/>
      <c r="S22" s="102"/>
      <c r="T22" s="102"/>
      <c r="U22" s="102"/>
      <c r="V22" s="102"/>
      <c r="W22" s="102"/>
      <c r="X22" s="102"/>
      <c r="Y22" s="102"/>
      <c r="Z22" s="102"/>
      <c r="AA22" s="102"/>
      <c r="AB22" s="102"/>
      <c r="AC22" s="102"/>
      <c r="AD22" s="102"/>
      <c r="AE22" s="102"/>
      <c r="AF22" s="102"/>
      <c r="AG22" s="102"/>
      <c r="AH22" s="102"/>
      <c r="AI22" s="102"/>
      <c r="AJ22" s="102"/>
      <c r="AK22" s="102"/>
      <c r="AL22" s="102"/>
      <c r="AM22" s="102"/>
      <c r="AN22" s="102"/>
      <c r="AO22" s="102"/>
      <c r="AP22" s="102"/>
      <c r="AQ22" s="102"/>
      <c r="AR22" s="102"/>
      <c r="AS22" s="102"/>
      <c r="AT22" s="102"/>
      <c r="AU22" s="102"/>
      <c r="AV22" s="102"/>
      <c r="AW22" s="102"/>
      <c r="AX22" s="102"/>
      <c r="AY22" s="102"/>
      <c r="AZ22" s="102"/>
      <c r="BA22" s="102"/>
      <c r="BB22" s="102"/>
      <c r="BC22" s="102"/>
      <c r="BD22" s="102"/>
      <c r="BE22" s="102"/>
      <c r="BF22" s="102"/>
      <c r="BG22" s="102"/>
      <c r="BH22" s="102"/>
      <c r="BI22" s="102"/>
      <c r="BJ22" s="102"/>
      <c r="BK22" s="102"/>
      <c r="BL22" s="102"/>
      <c r="BM22" s="102"/>
      <c r="BN22" s="102"/>
      <c r="BO22" s="102"/>
      <c r="BP22" s="102"/>
      <c r="BQ22" s="102"/>
      <c r="BR22" s="102"/>
      <c r="BS22" s="102"/>
      <c r="BT22" s="102"/>
      <c r="BU22" s="102"/>
      <c r="BV22" s="102"/>
      <c r="BW22" s="102"/>
      <c r="BX22" s="102"/>
      <c r="BY22" s="102"/>
      <c r="BZ22" s="102"/>
      <c r="CA22" s="102"/>
      <c r="CB22" s="102"/>
      <c r="CC22" s="102"/>
      <c r="CD22" s="102"/>
      <c r="CE22" s="102"/>
      <c r="CF22" s="102"/>
    </row>
    <row r="23" spans="1:84" s="103" customFormat="1" ht="15.95" customHeight="1">
      <c r="A23" s="48">
        <f t="shared" si="0"/>
        <v>19</v>
      </c>
      <c r="B23" s="117">
        <f>IF('Prezenční listina'!F28=0,"",'Prezenční listina'!F28)</f>
        <v>21</v>
      </c>
      <c r="C23" s="118" t="str">
        <f>IF('Prezenční listina'!F28=0,"",'Prezenční listina'!B28)</f>
        <v>Martincová</v>
      </c>
      <c r="D23" s="118" t="str">
        <f>IF('Prezenční listina'!F28=0,"",'Prezenční listina'!C28)</f>
        <v>Ivana</v>
      </c>
      <c r="E23" s="119">
        <f>IF('Prezenční listina'!F28=0,"",'Prezenční listina'!D28)</f>
        <v>1963</v>
      </c>
      <c r="F23" s="119" t="str">
        <f>IF('Prezenční listina'!F28=0,"",'Prezenční listina'!E28)</f>
        <v>Brno</v>
      </c>
      <c r="G23" s="120" t="str">
        <f>IF('Prezenční listina'!F28=0,"",'Prezenční listina'!H28)</f>
        <v>H</v>
      </c>
      <c r="H23" s="121"/>
      <c r="I23" s="121"/>
      <c r="J23" s="121"/>
      <c r="K23" s="121"/>
      <c r="L23" s="121"/>
      <c r="M23" s="121"/>
      <c r="N23" s="102"/>
      <c r="O23" s="102"/>
      <c r="P23" s="102"/>
      <c r="Q23" s="102"/>
      <c r="R23" s="102"/>
      <c r="S23" s="102"/>
      <c r="T23" s="102"/>
      <c r="U23" s="102"/>
      <c r="V23" s="102"/>
      <c r="W23" s="102"/>
      <c r="X23" s="102"/>
      <c r="Y23" s="102"/>
      <c r="Z23" s="102"/>
      <c r="AA23" s="102"/>
      <c r="AB23" s="102"/>
      <c r="AC23" s="102"/>
      <c r="AD23" s="102"/>
      <c r="AE23" s="102"/>
      <c r="AF23" s="102"/>
      <c r="AG23" s="102"/>
      <c r="AH23" s="102"/>
      <c r="AI23" s="102"/>
      <c r="AJ23" s="102"/>
      <c r="AK23" s="102"/>
      <c r="AL23" s="102"/>
      <c r="AM23" s="102"/>
      <c r="AN23" s="102"/>
      <c r="AO23" s="102"/>
      <c r="AP23" s="102"/>
      <c r="AQ23" s="102"/>
      <c r="AR23" s="102"/>
      <c r="AS23" s="102"/>
      <c r="AT23" s="102"/>
      <c r="AU23" s="102"/>
      <c r="AV23" s="102"/>
      <c r="AW23" s="102"/>
      <c r="AX23" s="102"/>
      <c r="AY23" s="102"/>
      <c r="AZ23" s="102"/>
      <c r="BA23" s="102"/>
      <c r="BB23" s="102"/>
      <c r="BC23" s="102"/>
      <c r="BD23" s="102"/>
      <c r="BE23" s="102"/>
      <c r="BF23" s="102"/>
      <c r="BG23" s="102"/>
      <c r="BH23" s="102"/>
      <c r="BI23" s="102"/>
      <c r="BJ23" s="102"/>
      <c r="BK23" s="102"/>
      <c r="BL23" s="102"/>
      <c r="BM23" s="102"/>
      <c r="BN23" s="102"/>
      <c r="BO23" s="102"/>
      <c r="BP23" s="102"/>
      <c r="BQ23" s="102"/>
      <c r="BR23" s="102"/>
      <c r="BS23" s="102"/>
      <c r="BT23" s="102"/>
      <c r="BU23" s="102"/>
      <c r="BV23" s="102"/>
      <c r="BW23" s="102"/>
      <c r="BX23" s="102"/>
      <c r="BY23" s="102"/>
      <c r="BZ23" s="102"/>
      <c r="CA23" s="102"/>
      <c r="CB23" s="102"/>
      <c r="CC23" s="102"/>
      <c r="CD23" s="102"/>
      <c r="CE23" s="102"/>
      <c r="CF23" s="102"/>
    </row>
    <row r="24" spans="1:84" s="103" customFormat="1" ht="15.95" customHeight="1">
      <c r="A24" s="48">
        <f t="shared" si="0"/>
        <v>20</v>
      </c>
      <c r="B24" s="117">
        <f>IF('Prezenční listina'!F29=0,"",'Prezenční listina'!F29)</f>
        <v>22</v>
      </c>
      <c r="C24" s="118" t="str">
        <f>IF('Prezenční listina'!F29=0,"",'Prezenční listina'!B29)</f>
        <v>Mirvaldová</v>
      </c>
      <c r="D24" s="118" t="str">
        <f>IF('Prezenční listina'!F29=0,"",'Prezenční listina'!C29)</f>
        <v>Klára</v>
      </c>
      <c r="E24" s="119">
        <f>IF('Prezenční listina'!F29=0,"",'Prezenční listina'!D29)</f>
        <v>1993</v>
      </c>
      <c r="F24" s="119" t="str">
        <f>IF('Prezenční listina'!F29=0,"",'Prezenční listina'!E29)</f>
        <v>AC Moravská Slávia Brno</v>
      </c>
      <c r="G24" s="120" t="str">
        <f>IF('Prezenční listina'!F29=0,"",'Prezenční listina'!H29)</f>
        <v>F</v>
      </c>
      <c r="H24" s="121"/>
      <c r="I24" s="121"/>
      <c r="J24" s="121"/>
      <c r="K24" s="121"/>
      <c r="L24" s="121"/>
      <c r="M24" s="121"/>
      <c r="N24" s="102"/>
      <c r="O24" s="102"/>
      <c r="P24" s="102"/>
      <c r="Q24" s="102"/>
      <c r="R24" s="102"/>
      <c r="S24" s="102"/>
      <c r="T24" s="102"/>
      <c r="U24" s="102"/>
      <c r="V24" s="102"/>
      <c r="W24" s="102"/>
      <c r="X24" s="102"/>
      <c r="Y24" s="102"/>
      <c r="Z24" s="102"/>
      <c r="AA24" s="102"/>
      <c r="AB24" s="102"/>
      <c r="AC24" s="102"/>
      <c r="AD24" s="102"/>
      <c r="AE24" s="102"/>
      <c r="AF24" s="102"/>
      <c r="AG24" s="102"/>
      <c r="AH24" s="102"/>
      <c r="AI24" s="102"/>
      <c r="AJ24" s="102"/>
      <c r="AK24" s="102"/>
      <c r="AL24" s="102"/>
      <c r="AM24" s="102"/>
      <c r="AN24" s="102"/>
      <c r="AO24" s="102"/>
      <c r="AP24" s="102"/>
      <c r="AQ24" s="102"/>
      <c r="AR24" s="102"/>
      <c r="AS24" s="102"/>
      <c r="AT24" s="102"/>
      <c r="AU24" s="102"/>
      <c r="AV24" s="102"/>
      <c r="AW24" s="102"/>
      <c r="AX24" s="102"/>
      <c r="AY24" s="102"/>
      <c r="AZ24" s="102"/>
      <c r="BA24" s="102"/>
      <c r="BB24" s="102"/>
      <c r="BC24" s="102"/>
      <c r="BD24" s="102"/>
      <c r="BE24" s="102"/>
      <c r="BF24" s="102"/>
      <c r="BG24" s="102"/>
      <c r="BH24" s="102"/>
      <c r="BI24" s="102"/>
      <c r="BJ24" s="102"/>
      <c r="BK24" s="102"/>
      <c r="BL24" s="102"/>
      <c r="BM24" s="102"/>
      <c r="BN24" s="102"/>
      <c r="BO24" s="102"/>
      <c r="BP24" s="102"/>
      <c r="BQ24" s="102"/>
      <c r="BR24" s="102"/>
      <c r="BS24" s="102"/>
      <c r="BT24" s="102"/>
      <c r="BU24" s="102"/>
      <c r="BV24" s="102"/>
      <c r="BW24" s="102"/>
      <c r="BX24" s="102"/>
      <c r="BY24" s="102"/>
      <c r="BZ24" s="102"/>
      <c r="CA24" s="102"/>
      <c r="CB24" s="102"/>
      <c r="CC24" s="102"/>
      <c r="CD24" s="102"/>
      <c r="CE24" s="102"/>
      <c r="CF24" s="102"/>
    </row>
    <row r="25" spans="1:84" s="103" customFormat="1" ht="15.95" customHeight="1">
      <c r="A25" s="48">
        <f t="shared" si="0"/>
        <v>21</v>
      </c>
      <c r="B25" s="117">
        <f>IF('Prezenční listina'!F12=0,"",'Prezenční listina'!F12)</f>
        <v>23</v>
      </c>
      <c r="C25" s="118" t="str">
        <f>IF('Prezenční listina'!F12=0,"",'Prezenční listina'!B12)</f>
        <v>Johaníková</v>
      </c>
      <c r="D25" s="118" t="str">
        <f>IF('Prezenční listina'!F12=0,"",'Prezenční listina'!C12)</f>
        <v>Lucie</v>
      </c>
      <c r="E25" s="119">
        <f>IF('Prezenční listina'!F12=0,"",'Prezenční listina'!D12)</f>
        <v>1986</v>
      </c>
      <c r="F25" s="119" t="str">
        <f>IF('Prezenční listina'!F12=0,"",'Prezenční listina'!E12)</f>
        <v>AC Moravská Slávia Brno</v>
      </c>
      <c r="G25" s="120" t="str">
        <f>IF('Prezenční listina'!F12=0,"",'Prezenční listina'!H12)</f>
        <v>F</v>
      </c>
      <c r="H25" s="121"/>
      <c r="I25" s="121"/>
      <c r="J25" s="121"/>
      <c r="K25" s="121"/>
      <c r="L25" s="121"/>
      <c r="M25" s="121"/>
      <c r="N25" s="102"/>
      <c r="O25" s="102"/>
      <c r="P25" s="102"/>
      <c r="Q25" s="102"/>
      <c r="R25" s="102"/>
      <c r="S25" s="102"/>
      <c r="T25" s="102"/>
      <c r="U25" s="102"/>
      <c r="V25" s="102"/>
      <c r="W25" s="102"/>
      <c r="X25" s="102"/>
      <c r="Y25" s="102"/>
      <c r="Z25" s="102"/>
      <c r="AA25" s="102"/>
      <c r="AB25" s="102"/>
      <c r="AC25" s="102"/>
      <c r="AD25" s="102"/>
      <c r="AE25" s="102"/>
      <c r="AF25" s="102"/>
      <c r="AG25" s="102"/>
      <c r="AH25" s="102"/>
      <c r="AI25" s="102"/>
      <c r="AJ25" s="102"/>
      <c r="AK25" s="102"/>
      <c r="AL25" s="102"/>
      <c r="AM25" s="102"/>
      <c r="AN25" s="102"/>
      <c r="AO25" s="102"/>
      <c r="AP25" s="102"/>
      <c r="AQ25" s="102"/>
      <c r="AR25" s="102"/>
      <c r="AS25" s="102"/>
      <c r="AT25" s="102"/>
      <c r="AU25" s="102"/>
      <c r="AV25" s="102"/>
      <c r="AW25" s="102"/>
      <c r="AX25" s="102"/>
      <c r="AY25" s="102"/>
      <c r="AZ25" s="102"/>
      <c r="BA25" s="102"/>
      <c r="BB25" s="102"/>
      <c r="BC25" s="102"/>
      <c r="BD25" s="102"/>
      <c r="BE25" s="102"/>
      <c r="BF25" s="102"/>
      <c r="BG25" s="102"/>
      <c r="BH25" s="102"/>
      <c r="BI25" s="102"/>
      <c r="BJ25" s="102"/>
      <c r="BK25" s="102"/>
      <c r="BL25" s="102"/>
      <c r="BM25" s="102"/>
      <c r="BN25" s="102"/>
      <c r="BO25" s="102"/>
      <c r="BP25" s="102"/>
      <c r="BQ25" s="102"/>
      <c r="BR25" s="102"/>
      <c r="BS25" s="102"/>
      <c r="BT25" s="102"/>
      <c r="BU25" s="102"/>
      <c r="BV25" s="102"/>
      <c r="BW25" s="102"/>
      <c r="BX25" s="102"/>
      <c r="BY25" s="102"/>
      <c r="BZ25" s="102"/>
      <c r="CA25" s="102"/>
      <c r="CB25" s="102"/>
      <c r="CC25" s="102"/>
      <c r="CD25" s="102"/>
      <c r="CE25" s="102"/>
      <c r="CF25" s="102"/>
    </row>
    <row r="26" spans="1:84" s="103" customFormat="1" ht="15.95" customHeight="1">
      <c r="A26" s="48">
        <f t="shared" si="0"/>
        <v>22</v>
      </c>
      <c r="B26" s="117">
        <f>IF('Prezenční listina'!F62=0,"",'Prezenční listina'!F62)</f>
        <v>24</v>
      </c>
      <c r="C26" s="118" t="str">
        <f>IF('Prezenční listina'!F62=0,"",'Prezenční listina'!B62)</f>
        <v>Šebánek</v>
      </c>
      <c r="D26" s="118" t="str">
        <f>IF('Prezenční listina'!F62=0,"",'Prezenční listina'!C62)</f>
        <v>Petr</v>
      </c>
      <c r="E26" s="119">
        <f>IF('Prezenční listina'!F62=0,"",'Prezenční listina'!D62)</f>
        <v>1979</v>
      </c>
      <c r="F26" s="119" t="str">
        <f>IF('Prezenční listina'!F62=0,"",'Prezenční listina'!E62)</f>
        <v>Rájec-Jestřebí</v>
      </c>
      <c r="G26" s="120" t="str">
        <f>IF('Prezenční listina'!F62=0,"",'Prezenční listina'!H62)</f>
        <v>A</v>
      </c>
      <c r="H26" s="121"/>
      <c r="I26" s="121"/>
      <c r="J26" s="121"/>
      <c r="K26" s="121"/>
      <c r="L26" s="121"/>
      <c r="M26" s="121"/>
      <c r="N26" s="102"/>
      <c r="O26" s="102"/>
      <c r="P26" s="102"/>
      <c r="Q26" s="102"/>
      <c r="R26" s="102"/>
      <c r="S26" s="102"/>
      <c r="T26" s="102"/>
      <c r="U26" s="102"/>
      <c r="V26" s="102"/>
      <c r="W26" s="102"/>
      <c r="X26" s="102"/>
      <c r="Y26" s="102"/>
      <c r="Z26" s="102"/>
      <c r="AA26" s="102"/>
      <c r="AB26" s="102"/>
      <c r="AC26" s="102"/>
      <c r="AD26" s="102"/>
      <c r="AE26" s="102"/>
      <c r="AF26" s="102"/>
      <c r="AG26" s="102"/>
      <c r="AH26" s="102"/>
      <c r="AI26" s="102"/>
      <c r="AJ26" s="102"/>
      <c r="AK26" s="102"/>
      <c r="AL26" s="102"/>
      <c r="AM26" s="102"/>
      <c r="AN26" s="102"/>
      <c r="AO26" s="102"/>
      <c r="AP26" s="102"/>
      <c r="AQ26" s="102"/>
      <c r="AR26" s="102"/>
      <c r="AS26" s="102"/>
      <c r="AT26" s="102"/>
      <c r="AU26" s="102"/>
      <c r="AV26" s="102"/>
      <c r="AW26" s="102"/>
      <c r="AX26" s="102"/>
      <c r="AY26" s="102"/>
      <c r="AZ26" s="102"/>
      <c r="BA26" s="102"/>
      <c r="BB26" s="102"/>
      <c r="BC26" s="102"/>
      <c r="BD26" s="102"/>
      <c r="BE26" s="102"/>
      <c r="BF26" s="102"/>
      <c r="BG26" s="102"/>
      <c r="BH26" s="102"/>
      <c r="BI26" s="102"/>
      <c r="BJ26" s="102"/>
      <c r="BK26" s="102"/>
      <c r="BL26" s="102"/>
      <c r="BM26" s="102"/>
      <c r="BN26" s="102"/>
      <c r="BO26" s="102"/>
      <c r="BP26" s="102"/>
      <c r="BQ26" s="102"/>
      <c r="BR26" s="102"/>
      <c r="BS26" s="102"/>
      <c r="BT26" s="102"/>
      <c r="BU26" s="102"/>
      <c r="BV26" s="102"/>
      <c r="BW26" s="102"/>
      <c r="BX26" s="102"/>
      <c r="BY26" s="102"/>
      <c r="BZ26" s="102"/>
      <c r="CA26" s="102"/>
      <c r="CB26" s="102"/>
      <c r="CC26" s="102"/>
      <c r="CD26" s="102"/>
      <c r="CE26" s="102"/>
      <c r="CF26" s="102"/>
    </row>
    <row r="27" spans="1:84" s="103" customFormat="1" ht="15.95" customHeight="1">
      <c r="A27" s="48">
        <f t="shared" si="0"/>
        <v>23</v>
      </c>
      <c r="B27" s="117">
        <f>IF('Prezenční listina'!F63=0,"",'Prezenční listina'!F63)</f>
        <v>26</v>
      </c>
      <c r="C27" s="118" t="str">
        <f>IF('Prezenční listina'!F63=0,"",'Prezenční listina'!B63)</f>
        <v>Janů</v>
      </c>
      <c r="D27" s="118" t="str">
        <f>IF('Prezenční listina'!F63=0,"",'Prezenční listina'!C63)</f>
        <v>Jan</v>
      </c>
      <c r="E27" s="119">
        <f>IF('Prezenční listina'!F63=0,"",'Prezenční listina'!D63)</f>
        <v>1993</v>
      </c>
      <c r="F27" s="119" t="str">
        <f>IF('Prezenční listina'!F63=0,"",'Prezenční listina'!E63)</f>
        <v>Hvězda Pardubice Salomon</v>
      </c>
      <c r="G27" s="120" t="str">
        <f>IF('Prezenční listina'!F63=0,"",'Prezenční listina'!H63)</f>
        <v>A</v>
      </c>
      <c r="H27" s="121"/>
      <c r="I27" s="121"/>
      <c r="J27" s="121"/>
      <c r="K27" s="121"/>
      <c r="L27" s="121"/>
      <c r="M27" s="121"/>
      <c r="N27" s="102"/>
      <c r="O27" s="102"/>
      <c r="P27" s="102"/>
      <c r="Q27" s="102"/>
      <c r="R27" s="102"/>
      <c r="S27" s="102"/>
      <c r="T27" s="102"/>
      <c r="U27" s="102"/>
      <c r="V27" s="102"/>
      <c r="W27" s="102"/>
      <c r="X27" s="102"/>
      <c r="Y27" s="102"/>
      <c r="Z27" s="102"/>
      <c r="AA27" s="102"/>
      <c r="AB27" s="102"/>
      <c r="AC27" s="102"/>
      <c r="AD27" s="102"/>
      <c r="AE27" s="102"/>
      <c r="AF27" s="102"/>
      <c r="AG27" s="102"/>
      <c r="AH27" s="102"/>
      <c r="AI27" s="102"/>
      <c r="AJ27" s="102"/>
      <c r="AK27" s="102"/>
      <c r="AL27" s="102"/>
      <c r="AM27" s="102"/>
      <c r="AN27" s="102"/>
      <c r="AO27" s="102"/>
      <c r="AP27" s="102"/>
      <c r="AQ27" s="102"/>
      <c r="AR27" s="102"/>
      <c r="AS27" s="102"/>
      <c r="AT27" s="102"/>
      <c r="AU27" s="102"/>
      <c r="AV27" s="102"/>
      <c r="AW27" s="102"/>
      <c r="AX27" s="102"/>
      <c r="AY27" s="102"/>
      <c r="AZ27" s="102"/>
      <c r="BA27" s="102"/>
      <c r="BB27" s="102"/>
      <c r="BC27" s="102"/>
      <c r="BD27" s="102"/>
      <c r="BE27" s="102"/>
      <c r="BF27" s="102"/>
      <c r="BG27" s="102"/>
      <c r="BH27" s="102"/>
      <c r="BI27" s="102"/>
      <c r="BJ27" s="102"/>
      <c r="BK27" s="102"/>
      <c r="BL27" s="102"/>
      <c r="BM27" s="102"/>
      <c r="BN27" s="102"/>
      <c r="BO27" s="102"/>
      <c r="BP27" s="102"/>
      <c r="BQ27" s="102"/>
      <c r="BR27" s="102"/>
      <c r="BS27" s="102"/>
      <c r="BT27" s="102"/>
      <c r="BU27" s="102"/>
      <c r="BV27" s="102"/>
      <c r="BW27" s="102"/>
      <c r="BX27" s="102"/>
      <c r="BY27" s="102"/>
      <c r="BZ27" s="102"/>
      <c r="CA27" s="102"/>
      <c r="CB27" s="102"/>
      <c r="CC27" s="102"/>
      <c r="CD27" s="102"/>
      <c r="CE27" s="102"/>
      <c r="CF27" s="102"/>
    </row>
    <row r="28" spans="1:84" s="103" customFormat="1" ht="15.95" customHeight="1">
      <c r="A28" s="48">
        <f t="shared" si="0"/>
        <v>24</v>
      </c>
      <c r="B28" s="117">
        <f>IF('Prezenční listina'!F33=0,"",'Prezenční listina'!F33)</f>
        <v>27</v>
      </c>
      <c r="C28" s="118" t="str">
        <f>IF('Prezenční listina'!F33=0,"",'Prezenční listina'!B33)</f>
        <v>Staňková</v>
      </c>
      <c r="D28" s="118" t="str">
        <f>IF('Prezenční listina'!F33=0,"",'Prezenční listina'!C33)</f>
        <v>Kateřina</v>
      </c>
      <c r="E28" s="119">
        <f>IF('Prezenční listina'!F33=0,"",'Prezenční listina'!D33)</f>
        <v>1988</v>
      </c>
      <c r="F28" s="119" t="str">
        <f>IF('Prezenční listina'!F33=0,"",'Prezenční listina'!E33)</f>
        <v>AC Moravská Slávia Brno</v>
      </c>
      <c r="G28" s="126" t="str">
        <f>IF('Prezenční listina'!F33=0,"",'Prezenční listina'!H33)</f>
        <v>F</v>
      </c>
      <c r="H28" s="121"/>
      <c r="I28" s="121"/>
      <c r="J28" s="121"/>
      <c r="K28" s="121"/>
      <c r="L28" s="121"/>
      <c r="M28" s="121"/>
      <c r="N28" s="102"/>
      <c r="O28" s="102"/>
      <c r="P28" s="102"/>
      <c r="Q28" s="102"/>
      <c r="R28" s="102"/>
      <c r="S28" s="102"/>
      <c r="T28" s="102"/>
      <c r="U28" s="102"/>
      <c r="V28" s="102"/>
      <c r="W28" s="102"/>
      <c r="X28" s="102"/>
      <c r="Y28" s="102"/>
      <c r="Z28" s="102"/>
      <c r="AA28" s="102"/>
      <c r="AB28" s="102"/>
      <c r="AC28" s="102"/>
      <c r="AD28" s="102"/>
      <c r="AE28" s="102"/>
      <c r="AF28" s="102"/>
      <c r="AG28" s="102"/>
      <c r="AH28" s="102"/>
      <c r="AI28" s="102"/>
      <c r="AJ28" s="102"/>
      <c r="AK28" s="102"/>
      <c r="AL28" s="102"/>
      <c r="AM28" s="102"/>
      <c r="AN28" s="102"/>
      <c r="AO28" s="102"/>
      <c r="AP28" s="102"/>
      <c r="AQ28" s="102"/>
      <c r="AR28" s="102"/>
      <c r="AS28" s="102"/>
      <c r="AT28" s="102"/>
      <c r="AU28" s="102"/>
      <c r="AV28" s="102"/>
      <c r="AW28" s="102"/>
      <c r="AX28" s="102"/>
      <c r="AY28" s="102"/>
      <c r="AZ28" s="102"/>
      <c r="BA28" s="102"/>
      <c r="BB28" s="102"/>
      <c r="BC28" s="102"/>
      <c r="BD28" s="102"/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102"/>
      <c r="BS28" s="102"/>
      <c r="BT28" s="102"/>
      <c r="BU28" s="102"/>
      <c r="BV28" s="102"/>
      <c r="BW28" s="102"/>
      <c r="BX28" s="102"/>
      <c r="BY28" s="102"/>
      <c r="BZ28" s="102"/>
      <c r="CA28" s="102"/>
      <c r="CB28" s="102"/>
      <c r="CC28" s="102"/>
      <c r="CD28" s="102"/>
      <c r="CE28" s="102"/>
      <c r="CF28" s="102"/>
    </row>
    <row r="29" spans="1:84" s="103" customFormat="1" ht="15.95" customHeight="1">
      <c r="A29" s="48">
        <f t="shared" si="0"/>
        <v>25</v>
      </c>
      <c r="B29" s="117">
        <f>IF('Prezenční listina'!F64=0,"",'Prezenční listina'!F64)</f>
        <v>28</v>
      </c>
      <c r="C29" s="118" t="str">
        <f>IF('Prezenční listina'!F64=0,"",'Prezenční listina'!B64)</f>
        <v>Mareš</v>
      </c>
      <c r="D29" s="118" t="str">
        <f>IF('Prezenční listina'!F64=0,"",'Prezenční listina'!C64)</f>
        <v>Petr</v>
      </c>
      <c r="E29" s="119">
        <f>IF('Prezenční listina'!F64=0,"",'Prezenční listina'!D64)</f>
        <v>1983</v>
      </c>
      <c r="F29" s="119" t="str">
        <f>IF('Prezenční listina'!F64=0,"",'Prezenční listina'!E64)</f>
        <v>Brno</v>
      </c>
      <c r="G29" s="120" t="str">
        <f>IF('Prezenční listina'!F64=0,"",'Prezenční listina'!H64)</f>
        <v>A</v>
      </c>
      <c r="H29" s="102"/>
      <c r="I29" s="102"/>
      <c r="J29" s="102"/>
      <c r="K29" s="102"/>
      <c r="L29" s="102"/>
      <c r="M29" s="102"/>
      <c r="N29" s="102"/>
      <c r="O29" s="102"/>
      <c r="P29" s="102"/>
      <c r="Q29" s="102"/>
      <c r="R29" s="102"/>
      <c r="S29" s="102"/>
      <c r="T29" s="102"/>
      <c r="U29" s="102"/>
      <c r="V29" s="102"/>
      <c r="W29" s="102"/>
      <c r="X29" s="102"/>
      <c r="Y29" s="102"/>
      <c r="Z29" s="102"/>
      <c r="AA29" s="102"/>
      <c r="AB29" s="102"/>
      <c r="AC29" s="102"/>
      <c r="AD29" s="102"/>
      <c r="AE29" s="102"/>
      <c r="AF29" s="102"/>
      <c r="AG29" s="102"/>
      <c r="AH29" s="102"/>
      <c r="AI29" s="102"/>
      <c r="AJ29" s="102"/>
      <c r="AK29" s="102"/>
      <c r="AL29" s="102"/>
      <c r="AM29" s="102"/>
      <c r="AN29" s="102"/>
      <c r="AO29" s="102"/>
      <c r="AP29" s="102"/>
      <c r="AQ29" s="102"/>
      <c r="AR29" s="102"/>
      <c r="AS29" s="102"/>
      <c r="AT29" s="102"/>
      <c r="AU29" s="102"/>
      <c r="AV29" s="102"/>
      <c r="AW29" s="102"/>
      <c r="AX29" s="102"/>
      <c r="AY29" s="102"/>
      <c r="AZ29" s="102"/>
      <c r="BA29" s="102"/>
      <c r="BB29" s="102"/>
      <c r="BC29" s="102"/>
      <c r="BD29" s="102"/>
      <c r="BE29" s="102"/>
      <c r="BF29" s="102"/>
      <c r="BG29" s="102"/>
      <c r="BH29" s="102"/>
      <c r="BI29" s="102"/>
      <c r="BJ29" s="102"/>
      <c r="BK29" s="102"/>
      <c r="BL29" s="102"/>
      <c r="BM29" s="102"/>
      <c r="BN29" s="102"/>
      <c r="BO29" s="102"/>
      <c r="BP29" s="102"/>
      <c r="BQ29" s="102"/>
      <c r="BR29" s="102"/>
      <c r="BS29" s="102"/>
      <c r="BT29" s="102"/>
      <c r="BU29" s="102"/>
      <c r="BV29" s="102"/>
      <c r="BW29" s="102"/>
      <c r="BX29" s="102"/>
      <c r="BY29" s="102"/>
      <c r="BZ29" s="102"/>
      <c r="CA29" s="102"/>
      <c r="CB29" s="102"/>
      <c r="CC29" s="102"/>
      <c r="CD29" s="102"/>
      <c r="CE29" s="102"/>
      <c r="CF29" s="102"/>
    </row>
    <row r="30" spans="1:84" s="103" customFormat="1" ht="15.95" customHeight="1">
      <c r="A30" s="48">
        <f t="shared" si="0"/>
        <v>26</v>
      </c>
      <c r="B30" s="117">
        <f>IF('Prezenční listina'!F65=0,"",'Prezenční listina'!F65)</f>
        <v>30</v>
      </c>
      <c r="C30" s="118" t="str">
        <f>IF('Prezenční listina'!F65=0,"",'Prezenční listina'!B65)</f>
        <v>Železná</v>
      </c>
      <c r="D30" s="118" t="str">
        <f>IF('Prezenční listina'!F65=0,"",'Prezenční listina'!C65)</f>
        <v>Lada</v>
      </c>
      <c r="E30" s="119">
        <f>IF('Prezenční listina'!F65=0,"",'Prezenční listina'!D65)</f>
        <v>1989</v>
      </c>
      <c r="F30" s="119" t="str">
        <f>IF('Prezenční listina'!F65=0,"",'Prezenční listina'!E65)</f>
        <v>Brno</v>
      </c>
      <c r="G30" s="120" t="str">
        <f>IF('Prezenční listina'!F65=0,"",'Prezenční listina'!H65)</f>
        <v>F</v>
      </c>
      <c r="H30" s="102"/>
      <c r="I30" s="102"/>
      <c r="J30" s="10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  <c r="AN30" s="102"/>
      <c r="AO30" s="102"/>
      <c r="AP30" s="102"/>
      <c r="AQ30" s="102"/>
      <c r="AR30" s="102"/>
      <c r="AS30" s="102"/>
      <c r="AT30" s="102"/>
      <c r="AU30" s="102"/>
      <c r="AV30" s="102"/>
      <c r="AW30" s="102"/>
      <c r="AX30" s="102"/>
      <c r="AY30" s="102"/>
      <c r="AZ30" s="102"/>
      <c r="BA30" s="102"/>
      <c r="BB30" s="102"/>
      <c r="BC30" s="102"/>
      <c r="BD30" s="102"/>
      <c r="BE30" s="102"/>
      <c r="BF30" s="102"/>
      <c r="BG30" s="102"/>
      <c r="BH30" s="102"/>
      <c r="BI30" s="102"/>
      <c r="BJ30" s="102"/>
      <c r="BK30" s="102"/>
      <c r="BL30" s="102"/>
      <c r="BM30" s="102"/>
      <c r="BN30" s="102"/>
      <c r="BO30" s="102"/>
      <c r="BP30" s="102"/>
      <c r="BQ30" s="102"/>
      <c r="BR30" s="102"/>
      <c r="BS30" s="102"/>
      <c r="BT30" s="102"/>
      <c r="BU30" s="102"/>
      <c r="BV30" s="102"/>
      <c r="BW30" s="102"/>
      <c r="BX30" s="102"/>
      <c r="BY30" s="102"/>
      <c r="BZ30" s="102"/>
      <c r="CA30" s="102"/>
      <c r="CB30" s="102"/>
      <c r="CC30" s="102"/>
      <c r="CD30" s="102"/>
      <c r="CE30" s="102"/>
      <c r="CF30" s="102"/>
    </row>
    <row r="31" spans="1:84" s="103" customFormat="1" ht="15.95" customHeight="1">
      <c r="A31" s="48">
        <f t="shared" si="0"/>
        <v>27</v>
      </c>
      <c r="B31" s="117">
        <f>IF('Prezenční listina'!F66=0,"",'Prezenční listina'!F66)</f>
        <v>31</v>
      </c>
      <c r="C31" s="118" t="str">
        <f>IF('Prezenční listina'!F66=0,"",'Prezenční listina'!B66)</f>
        <v>Buchta</v>
      </c>
      <c r="D31" s="118" t="str">
        <f>IF('Prezenční listina'!F66=0,"",'Prezenční listina'!C66)</f>
        <v>Pavel</v>
      </c>
      <c r="E31" s="119">
        <f>IF('Prezenční listina'!F66=0,"",'Prezenční listina'!D66)</f>
        <v>1964</v>
      </c>
      <c r="F31" s="119" t="str">
        <f>IF('Prezenční listina'!F66=0,"",'Prezenční listina'!E66)</f>
        <v>Nové Město na Moravě</v>
      </c>
      <c r="G31" s="120" t="str">
        <f>IF('Prezenční listina'!F66=0,"",'Prezenční listina'!H66)</f>
        <v>C</v>
      </c>
      <c r="H31" s="102"/>
      <c r="I31" s="102"/>
      <c r="J31" s="10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  <c r="AN31" s="102"/>
      <c r="AO31" s="102"/>
      <c r="AP31" s="102"/>
      <c r="AQ31" s="102"/>
      <c r="AR31" s="102"/>
      <c r="AS31" s="102"/>
      <c r="AT31" s="102"/>
      <c r="AU31" s="102"/>
      <c r="AV31" s="102"/>
      <c r="AW31" s="102"/>
      <c r="AX31" s="102"/>
      <c r="AY31" s="102"/>
      <c r="AZ31" s="102"/>
      <c r="BA31" s="102"/>
      <c r="BB31" s="102"/>
      <c r="BC31" s="102"/>
      <c r="BD31" s="102"/>
      <c r="BE31" s="102"/>
      <c r="BF31" s="102"/>
      <c r="BG31" s="102"/>
      <c r="BH31" s="102"/>
      <c r="BI31" s="102"/>
      <c r="BJ31" s="102"/>
      <c r="BK31" s="102"/>
      <c r="BL31" s="102"/>
      <c r="BM31" s="102"/>
      <c r="BN31" s="102"/>
      <c r="BO31" s="102"/>
      <c r="BP31" s="102"/>
      <c r="BQ31" s="102"/>
      <c r="BR31" s="102"/>
      <c r="BS31" s="102"/>
      <c r="BT31" s="102"/>
      <c r="BU31" s="102"/>
      <c r="BV31" s="102"/>
      <c r="BW31" s="102"/>
      <c r="BX31" s="102"/>
      <c r="BY31" s="102"/>
      <c r="BZ31" s="102"/>
      <c r="CA31" s="102"/>
      <c r="CB31" s="102"/>
      <c r="CC31" s="102"/>
      <c r="CD31" s="102"/>
      <c r="CE31" s="102"/>
      <c r="CF31" s="102"/>
    </row>
    <row r="32" spans="1:84" s="103" customFormat="1" ht="15.95" customHeight="1">
      <c r="A32" s="48">
        <f t="shared" si="0"/>
        <v>28</v>
      </c>
      <c r="B32" s="117">
        <f>IF('Prezenční listina'!F67=0,"",'Prezenční listina'!F67)</f>
        <v>33</v>
      </c>
      <c r="C32" s="118" t="str">
        <f>IF('Prezenční listina'!F67=0,"",'Prezenční listina'!B67)</f>
        <v>Klinecká</v>
      </c>
      <c r="D32" s="118" t="str">
        <f>IF('Prezenční listina'!F67=0,"",'Prezenční listina'!C67)</f>
        <v>Jana</v>
      </c>
      <c r="E32" s="119">
        <f>IF('Prezenční listina'!F67=0,"",'Prezenční listina'!D67)</f>
        <v>1981</v>
      </c>
      <c r="F32" s="119" t="str">
        <f>IF('Prezenční listina'!F67=0,"",'Prezenční listina'!E67)</f>
        <v>MK Hlinsko</v>
      </c>
      <c r="G32" s="120" t="str">
        <f>IF('Prezenční listina'!F67=0,"",'Prezenční listina'!H67)</f>
        <v>G</v>
      </c>
      <c r="H32" s="102"/>
      <c r="I32" s="102"/>
      <c r="J32" s="102"/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  <c r="AN32" s="102"/>
      <c r="AO32" s="102"/>
      <c r="AP32" s="102"/>
      <c r="AQ32" s="102"/>
      <c r="AR32" s="102"/>
      <c r="AS32" s="102"/>
      <c r="AT32" s="102"/>
      <c r="AU32" s="102"/>
      <c r="AV32" s="102"/>
      <c r="AW32" s="102"/>
      <c r="AX32" s="102"/>
      <c r="AY32" s="102"/>
      <c r="AZ32" s="102"/>
      <c r="BA32" s="102"/>
      <c r="BB32" s="102"/>
      <c r="BC32" s="102"/>
      <c r="BD32" s="102"/>
      <c r="BE32" s="102"/>
      <c r="BF32" s="102"/>
      <c r="BG32" s="102"/>
      <c r="BH32" s="102"/>
      <c r="BI32" s="102"/>
      <c r="BJ32" s="102"/>
      <c r="BK32" s="102"/>
      <c r="BL32" s="102"/>
      <c r="BM32" s="102"/>
      <c r="BN32" s="102"/>
      <c r="BO32" s="102"/>
      <c r="BP32" s="102"/>
      <c r="BQ32" s="102"/>
      <c r="BR32" s="102"/>
      <c r="BS32" s="102"/>
      <c r="BT32" s="102"/>
      <c r="BU32" s="102"/>
      <c r="BV32" s="102"/>
      <c r="BW32" s="102"/>
      <c r="BX32" s="102"/>
      <c r="BY32" s="102"/>
      <c r="BZ32" s="102"/>
      <c r="CA32" s="102"/>
      <c r="CB32" s="102"/>
      <c r="CC32" s="102"/>
      <c r="CD32" s="102"/>
      <c r="CE32" s="102"/>
      <c r="CF32" s="102"/>
    </row>
    <row r="33" spans="1:84" s="103" customFormat="1" ht="15.95" customHeight="1">
      <c r="A33" s="48">
        <f t="shared" si="0"/>
        <v>29</v>
      </c>
      <c r="B33" s="117">
        <f>IF('Prezenční listina'!F68=0,"",'Prezenční listina'!F68)</f>
        <v>34</v>
      </c>
      <c r="C33" s="118" t="str">
        <f>IF('Prezenční listina'!F68=0,"",'Prezenční listina'!B68)</f>
        <v>Oberreiter</v>
      </c>
      <c r="D33" s="118" t="str">
        <f>IF('Prezenční listina'!F68=0,"",'Prezenční listina'!C68)</f>
        <v>Martin</v>
      </c>
      <c r="E33" s="119">
        <f>IF('Prezenční listina'!F68=0,"",'Prezenční listina'!D68)</f>
        <v>1988</v>
      </c>
      <c r="F33" s="119" t="str">
        <f>IF('Prezenční listina'!F68=0,"",'Prezenční listina'!E68)</f>
        <v>Polná</v>
      </c>
      <c r="G33" s="120" t="str">
        <f>IF('Prezenční listina'!F68=0,"",'Prezenční listina'!H68)</f>
        <v>A</v>
      </c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  <c r="AN33" s="102"/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2"/>
      <c r="BA33" s="102"/>
      <c r="BB33" s="102"/>
      <c r="BC33" s="102"/>
      <c r="BD33" s="102"/>
      <c r="BE33" s="102"/>
      <c r="BF33" s="102"/>
      <c r="BG33" s="102"/>
      <c r="BH33" s="102"/>
      <c r="BI33" s="102"/>
      <c r="BJ33" s="102"/>
      <c r="BK33" s="102"/>
      <c r="BL33" s="102"/>
      <c r="BM33" s="102"/>
      <c r="BN33" s="102"/>
      <c r="BO33" s="102"/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102"/>
      <c r="CA33" s="102"/>
      <c r="CB33" s="102"/>
      <c r="CC33" s="102"/>
      <c r="CD33" s="102"/>
      <c r="CE33" s="102"/>
      <c r="CF33" s="102"/>
    </row>
    <row r="34" spans="1:84" s="103" customFormat="1" ht="15.95" customHeight="1">
      <c r="A34" s="48">
        <f t="shared" si="0"/>
        <v>30</v>
      </c>
      <c r="B34" s="117">
        <f>IF('Prezenční listina'!F49=0,"",'Prezenční listina'!F49)</f>
        <v>35</v>
      </c>
      <c r="C34" s="118" t="str">
        <f>IF('Prezenční listina'!F49=0,"",'Prezenční listina'!B49)</f>
        <v>Jílek</v>
      </c>
      <c r="D34" s="118" t="str">
        <f>IF('Prezenční listina'!F49=0,"",'Prezenční listina'!C49)</f>
        <v>Martin</v>
      </c>
      <c r="E34" s="119">
        <f>IF('Prezenční listina'!F49=0,"",'Prezenční listina'!D49)</f>
        <v>1977</v>
      </c>
      <c r="F34" s="119" t="str">
        <f>IF('Prezenční listina'!F49=0,"",'Prezenční listina'!E49)</f>
        <v>TAJFUN  Litomyšl</v>
      </c>
      <c r="G34" s="120" t="str">
        <f>IF('Prezenční listina'!F49=0,"",'Prezenční listina'!H49)</f>
        <v>A</v>
      </c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  <c r="AN34" s="102"/>
      <c r="AO34" s="102"/>
      <c r="AP34" s="102"/>
      <c r="AQ34" s="102"/>
      <c r="AR34" s="102"/>
      <c r="AS34" s="102"/>
      <c r="AT34" s="102"/>
      <c r="AU34" s="102"/>
      <c r="AV34" s="102"/>
      <c r="AW34" s="102"/>
      <c r="AX34" s="102"/>
      <c r="AY34" s="102"/>
      <c r="AZ34" s="102"/>
      <c r="BA34" s="102"/>
      <c r="BB34" s="102"/>
      <c r="BC34" s="102"/>
      <c r="BD34" s="102"/>
      <c r="BE34" s="102"/>
      <c r="BF34" s="102"/>
      <c r="BG34" s="102"/>
      <c r="BH34" s="102"/>
      <c r="BI34" s="102"/>
      <c r="BJ34" s="102"/>
      <c r="BK34" s="102"/>
      <c r="BL34" s="102"/>
      <c r="BM34" s="102"/>
      <c r="BN34" s="102"/>
      <c r="BO34" s="102"/>
      <c r="BP34" s="102"/>
      <c r="BQ34" s="102"/>
      <c r="BR34" s="102"/>
      <c r="BS34" s="102"/>
      <c r="BT34" s="102"/>
      <c r="BU34" s="102"/>
      <c r="BV34" s="102"/>
      <c r="BW34" s="102"/>
      <c r="BX34" s="102"/>
      <c r="BY34" s="102"/>
      <c r="BZ34" s="102"/>
      <c r="CA34" s="102"/>
      <c r="CB34" s="102"/>
      <c r="CC34" s="102"/>
      <c r="CD34" s="102"/>
      <c r="CE34" s="102"/>
      <c r="CF34" s="102"/>
    </row>
    <row r="35" spans="1:84" s="103" customFormat="1" ht="15.95" customHeight="1">
      <c r="A35" s="48">
        <f t="shared" si="0"/>
        <v>31</v>
      </c>
      <c r="B35" s="117">
        <f>IF('Prezenční listina'!F26=0,"",'Prezenční listina'!F26)</f>
        <v>36</v>
      </c>
      <c r="C35" s="118" t="str">
        <f>IF('Prezenční listina'!F26=0,"",'Prezenční listina'!B26)</f>
        <v>Kupka</v>
      </c>
      <c r="D35" s="118" t="str">
        <f>IF('Prezenční listina'!F26=0,"",'Prezenční listina'!C26)</f>
        <v>Pavel</v>
      </c>
      <c r="E35" s="119">
        <f>IF('Prezenční listina'!F26=0,"",'Prezenční listina'!D26)</f>
        <v>1975</v>
      </c>
      <c r="F35" s="119" t="str">
        <f>IF('Prezenční listina'!F26=0,"",'Prezenční listina'!E26)</f>
        <v>Lukovany</v>
      </c>
      <c r="G35" s="120" t="str">
        <f>IF('Prezenční listina'!F26=0,"",'Prezenční listina'!H26)</f>
        <v>B</v>
      </c>
      <c r="H35" s="102"/>
      <c r="I35" s="102"/>
      <c r="J35" s="10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  <c r="AN35" s="102"/>
      <c r="AO35" s="102"/>
      <c r="AP35" s="102"/>
      <c r="AQ35" s="102"/>
      <c r="AR35" s="102"/>
      <c r="AS35" s="102"/>
      <c r="AT35" s="102"/>
      <c r="AU35" s="102"/>
      <c r="AV35" s="102"/>
      <c r="AW35" s="102"/>
      <c r="AX35" s="102"/>
      <c r="AY35" s="102"/>
      <c r="AZ35" s="102"/>
      <c r="BA35" s="102"/>
      <c r="BB35" s="102"/>
      <c r="BC35" s="102"/>
      <c r="BD35" s="102"/>
      <c r="BE35" s="102"/>
      <c r="BF35" s="102"/>
      <c r="BG35" s="102"/>
      <c r="BH35" s="102"/>
      <c r="BI35" s="102"/>
      <c r="BJ35" s="102"/>
      <c r="BK35" s="102"/>
      <c r="BL35" s="102"/>
      <c r="BM35" s="102"/>
      <c r="BN35" s="102"/>
      <c r="BO35" s="102"/>
      <c r="BP35" s="102"/>
      <c r="BQ35" s="102"/>
      <c r="BR35" s="102"/>
      <c r="BS35" s="102"/>
      <c r="BT35" s="102"/>
      <c r="BU35" s="102"/>
      <c r="BV35" s="102"/>
      <c r="BW35" s="102"/>
      <c r="BX35" s="102"/>
      <c r="BY35" s="102"/>
      <c r="BZ35" s="102"/>
      <c r="CA35" s="102"/>
      <c r="CB35" s="102"/>
      <c r="CC35" s="102"/>
      <c r="CD35" s="102"/>
      <c r="CE35" s="102"/>
      <c r="CF35" s="102"/>
    </row>
    <row r="36" spans="1:84" s="103" customFormat="1" ht="15.95" customHeight="1">
      <c r="A36" s="48">
        <f t="shared" si="0"/>
        <v>32</v>
      </c>
      <c r="B36" s="117">
        <f>IF('Prezenční listina'!F24=0,"",'Prezenční listina'!F24)</f>
        <v>37</v>
      </c>
      <c r="C36" s="118" t="str">
        <f>IF('Prezenční listina'!F24=0,"",'Prezenční listina'!B24)</f>
        <v>Kropáček</v>
      </c>
      <c r="D36" s="118" t="str">
        <f>IF('Prezenční listina'!F24=0,"",'Prezenční listina'!C24)</f>
        <v>Jaroslav</v>
      </c>
      <c r="E36" s="119">
        <f>IF('Prezenční listina'!F24=0,"",'Prezenční listina'!D24)</f>
        <v>1970</v>
      </c>
      <c r="F36" s="119" t="str">
        <f>IF('Prezenční listina'!F24=0,"",'Prezenční listina'!E24)</f>
        <v>Brno</v>
      </c>
      <c r="G36" s="120" t="str">
        <f>IF('Prezenční listina'!F24=0,"",'Prezenční listina'!H24)</f>
        <v>B</v>
      </c>
      <c r="H36" s="102"/>
      <c r="I36" s="102"/>
      <c r="J36" s="10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  <c r="AN36" s="102"/>
      <c r="AO36" s="102"/>
      <c r="AP36" s="102"/>
      <c r="AQ36" s="102"/>
      <c r="AR36" s="102"/>
      <c r="AS36" s="102"/>
      <c r="AT36" s="102"/>
      <c r="AU36" s="102"/>
      <c r="AV36" s="102"/>
      <c r="AW36" s="102"/>
      <c r="AX36" s="102"/>
      <c r="AY36" s="102"/>
      <c r="AZ36" s="102"/>
      <c r="BA36" s="102"/>
      <c r="BB36" s="102"/>
      <c r="BC36" s="102"/>
      <c r="BD36" s="102"/>
      <c r="BE36" s="102"/>
      <c r="BF36" s="102"/>
      <c r="BG36" s="102"/>
      <c r="BH36" s="102"/>
      <c r="BI36" s="102"/>
      <c r="BJ36" s="102"/>
      <c r="BK36" s="102"/>
      <c r="BL36" s="102"/>
      <c r="BM36" s="102"/>
      <c r="BN36" s="102"/>
      <c r="BO36" s="102"/>
      <c r="BP36" s="102"/>
      <c r="BQ36" s="102"/>
      <c r="BR36" s="102"/>
      <c r="BS36" s="102"/>
      <c r="BT36" s="102"/>
      <c r="BU36" s="102"/>
      <c r="BV36" s="102"/>
      <c r="BW36" s="102"/>
      <c r="BX36" s="102"/>
      <c r="BY36" s="102"/>
      <c r="BZ36" s="102"/>
      <c r="CA36" s="102"/>
      <c r="CB36" s="102"/>
      <c r="CC36" s="102"/>
      <c r="CD36" s="102"/>
      <c r="CE36" s="102"/>
      <c r="CF36" s="102"/>
    </row>
    <row r="37" spans="1:84" s="103" customFormat="1" ht="15.95" customHeight="1">
      <c r="A37" s="48">
        <f t="shared" si="0"/>
        <v>33</v>
      </c>
      <c r="B37" s="117">
        <f>IF('Prezenční listina'!F55=0,"",'Prezenční listina'!F55)</f>
        <v>38</v>
      </c>
      <c r="C37" s="118" t="str">
        <f>IF('Prezenční listina'!F55=0,"",'Prezenční listina'!B55)</f>
        <v>Svoboda</v>
      </c>
      <c r="D37" s="118" t="str">
        <f>IF('Prezenční listina'!F55=0,"",'Prezenční listina'!C55)</f>
        <v>Petr</v>
      </c>
      <c r="E37" s="119">
        <f>IF('Prezenční listina'!F55=0,"",'Prezenční listina'!D55)</f>
        <v>1968</v>
      </c>
      <c r="F37" s="119" t="str">
        <f>IF('Prezenční listina'!F55=0,"",'Prezenční listina'!E55)</f>
        <v>AC Maravská Slavia Brno</v>
      </c>
      <c r="G37" s="120" t="str">
        <f>IF('Prezenční listina'!F55=0,"",'Prezenční listina'!H55)</f>
        <v>B</v>
      </c>
      <c r="H37" s="102"/>
      <c r="I37" s="102"/>
      <c r="J37" s="10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  <c r="AN37" s="102"/>
      <c r="AO37" s="102"/>
      <c r="AP37" s="102"/>
      <c r="AQ37" s="102"/>
      <c r="AR37" s="102"/>
      <c r="AS37" s="102"/>
      <c r="AT37" s="102"/>
      <c r="AU37" s="102"/>
      <c r="AV37" s="102"/>
      <c r="AW37" s="102"/>
      <c r="AX37" s="102"/>
      <c r="AY37" s="102"/>
      <c r="AZ37" s="102"/>
      <c r="BA37" s="102"/>
      <c r="BB37" s="102"/>
      <c r="BC37" s="102"/>
      <c r="BD37" s="102"/>
      <c r="BE37" s="102"/>
      <c r="BF37" s="102"/>
      <c r="BG37" s="102"/>
      <c r="BH37" s="102"/>
      <c r="BI37" s="102"/>
      <c r="BJ37" s="102"/>
      <c r="BK37" s="102"/>
      <c r="BL37" s="102"/>
      <c r="BM37" s="102"/>
      <c r="BN37" s="102"/>
      <c r="BO37" s="102"/>
      <c r="BP37" s="102"/>
      <c r="BQ37" s="102"/>
      <c r="BR37" s="102"/>
      <c r="BS37" s="102"/>
      <c r="BT37" s="102"/>
      <c r="BU37" s="102"/>
      <c r="BV37" s="102"/>
      <c r="BW37" s="102"/>
      <c r="BX37" s="102"/>
      <c r="BY37" s="102"/>
      <c r="BZ37" s="102"/>
      <c r="CA37" s="102"/>
      <c r="CB37" s="102"/>
      <c r="CC37" s="102"/>
      <c r="CD37" s="102"/>
      <c r="CE37" s="102"/>
      <c r="CF37" s="102"/>
    </row>
    <row r="38" spans="1:84" s="103" customFormat="1" ht="15.95" customHeight="1">
      <c r="A38" s="48">
        <f t="shared" si="0"/>
        <v>34</v>
      </c>
      <c r="B38" s="117">
        <f>IF('Prezenční listina'!F35=0,"",'Prezenční listina'!F35)</f>
        <v>40</v>
      </c>
      <c r="C38" s="118" t="str">
        <f>IF('Prezenční listina'!F35=0,"",'Prezenční listina'!B35)</f>
        <v>Šimunek</v>
      </c>
      <c r="D38" s="118" t="str">
        <f>IF('Prezenční listina'!F35=0,"",'Prezenční listina'!C35)</f>
        <v>Martin</v>
      </c>
      <c r="E38" s="119">
        <f>IF('Prezenční listina'!F35=0,"",'Prezenční listina'!D35)</f>
        <v>1966</v>
      </c>
      <c r="F38" s="119" t="str">
        <f>IF('Prezenční listina'!F35=0,"",'Prezenční listina'!E35)</f>
        <v>Botanka Running Modřice</v>
      </c>
      <c r="G38" s="120" t="str">
        <f>IF('Prezenční listina'!F35=0,"",'Prezenční listina'!H35)</f>
        <v>C</v>
      </c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  <c r="AN38" s="102"/>
      <c r="AO38" s="102"/>
      <c r="AP38" s="102"/>
      <c r="AQ38" s="102"/>
      <c r="AR38" s="102"/>
      <c r="AS38" s="102"/>
      <c r="AT38" s="102"/>
      <c r="AU38" s="102"/>
      <c r="AV38" s="102"/>
      <c r="AW38" s="102"/>
      <c r="AX38" s="102"/>
      <c r="AY38" s="102"/>
      <c r="AZ38" s="102"/>
      <c r="BA38" s="102"/>
      <c r="BB38" s="102"/>
      <c r="BC38" s="102"/>
      <c r="BD38" s="102"/>
      <c r="BE38" s="102"/>
      <c r="BF38" s="102"/>
      <c r="BG38" s="102"/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102"/>
      <c r="CA38" s="102"/>
      <c r="CB38" s="102"/>
      <c r="CC38" s="102"/>
      <c r="CD38" s="102"/>
      <c r="CE38" s="102"/>
      <c r="CF38" s="102"/>
    </row>
    <row r="39" spans="1:84" s="103" customFormat="1" ht="15.95" customHeight="1">
      <c r="A39" s="48">
        <f>IF(C39="","",A38+1)</f>
        <v>35</v>
      </c>
      <c r="B39" s="117">
        <f>IF('Prezenční listina'!F69=0,"",'Prezenční listina'!F69)</f>
        <v>41</v>
      </c>
      <c r="C39" s="118" t="str">
        <f>IF('Prezenční listina'!F69=0,"",'Prezenční listina'!B69)</f>
        <v>Kolman</v>
      </c>
      <c r="D39" s="118" t="str">
        <f>IF('Prezenční listina'!F69=0,"",'Prezenční listina'!C69)</f>
        <v>Jakub</v>
      </c>
      <c r="E39" s="119">
        <f>IF('Prezenční listina'!F69=0,"",'Prezenční listina'!D69)</f>
        <v>1976</v>
      </c>
      <c r="F39" s="119" t="str">
        <f>IF('Prezenční listina'!F69=0,"",'Prezenční listina'!E69)</f>
        <v>Posilovna Průvan</v>
      </c>
      <c r="G39" s="120" t="str">
        <f>IF('Prezenční listina'!F69=0,"",'Prezenční listina'!H69)</f>
        <v>B</v>
      </c>
      <c r="H39" s="102"/>
      <c r="I39" s="102"/>
      <c r="J39" s="10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  <c r="AN39" s="102"/>
      <c r="AO39" s="102"/>
      <c r="AP39" s="102"/>
      <c r="AQ39" s="102"/>
      <c r="AR39" s="102"/>
      <c r="AS39" s="102"/>
      <c r="AT39" s="102"/>
      <c r="AU39" s="102"/>
      <c r="AV39" s="102"/>
      <c r="AW39" s="102"/>
      <c r="AX39" s="102"/>
      <c r="AY39" s="102"/>
      <c r="AZ39" s="102"/>
      <c r="BA39" s="102"/>
      <c r="BB39" s="102"/>
      <c r="BC39" s="102"/>
      <c r="BD39" s="102"/>
      <c r="BE39" s="102"/>
      <c r="BF39" s="102"/>
      <c r="BG39" s="102"/>
      <c r="BH39" s="102"/>
      <c r="BI39" s="102"/>
      <c r="BJ39" s="102"/>
      <c r="BK39" s="102"/>
      <c r="BL39" s="102"/>
      <c r="BM39" s="102"/>
      <c r="BN39" s="102"/>
      <c r="BO39" s="102"/>
      <c r="BP39" s="102"/>
      <c r="BQ39" s="102"/>
      <c r="BR39" s="102"/>
      <c r="BS39" s="102"/>
      <c r="BT39" s="102"/>
      <c r="BU39" s="102"/>
      <c r="BV39" s="102"/>
      <c r="BW39" s="102"/>
      <c r="BX39" s="102"/>
      <c r="BY39" s="102"/>
      <c r="BZ39" s="102"/>
      <c r="CA39" s="102"/>
      <c r="CB39" s="102"/>
      <c r="CC39" s="102"/>
      <c r="CD39" s="102"/>
      <c r="CE39" s="102"/>
      <c r="CF39" s="102"/>
    </row>
    <row r="40" spans="1:84" s="103" customFormat="1" ht="15.95" customHeight="1">
      <c r="A40" s="48">
        <f t="shared" ref="A40:A90" si="1">IF(C40="","",A39+1)</f>
        <v>36</v>
      </c>
      <c r="B40" s="117">
        <f>IF('Prezenční listina'!F15=0,"",'Prezenční listina'!F15)</f>
        <v>42</v>
      </c>
      <c r="C40" s="118" t="str">
        <f>IF('Prezenční listina'!F15=0,"",'Prezenční listina'!B15)</f>
        <v>Kohoutek</v>
      </c>
      <c r="D40" s="118" t="str">
        <f>IF('Prezenční listina'!F15=0,"",'Prezenční listina'!C15)</f>
        <v>Jaromír</v>
      </c>
      <c r="E40" s="119">
        <f>IF('Prezenční listina'!F15=0,"",'Prezenční listina'!D15)</f>
        <v>1955</v>
      </c>
      <c r="F40" s="119" t="str">
        <f>IF('Prezenční listina'!F15=0,"",'Prezenční listina'!E15)</f>
        <v>W&amp;SSC Brno</v>
      </c>
      <c r="G40" s="120" t="str">
        <f>IF('Prezenční listina'!F15=0,"",'Prezenční listina'!H15)</f>
        <v>D</v>
      </c>
      <c r="H40" s="102"/>
      <c r="I40" s="102"/>
      <c r="J40" s="102"/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  <c r="AN40" s="102"/>
      <c r="AO40" s="102"/>
      <c r="AP40" s="102"/>
      <c r="AQ40" s="102"/>
      <c r="AR40" s="102"/>
      <c r="AS40" s="102"/>
      <c r="AT40" s="102"/>
      <c r="AU40" s="102"/>
      <c r="AV40" s="102"/>
      <c r="AW40" s="102"/>
      <c r="AX40" s="102"/>
      <c r="AY40" s="102"/>
      <c r="AZ40" s="102"/>
      <c r="BA40" s="102"/>
      <c r="BB40" s="102"/>
      <c r="BC40" s="102"/>
      <c r="BD40" s="102"/>
      <c r="BE40" s="102"/>
      <c r="BF40" s="102"/>
      <c r="BG40" s="102"/>
      <c r="BH40" s="102"/>
      <c r="BI40" s="102"/>
      <c r="BJ40" s="102"/>
      <c r="BK40" s="102"/>
      <c r="BL40" s="102"/>
      <c r="BM40" s="102"/>
      <c r="BN40" s="102"/>
      <c r="BO40" s="102"/>
      <c r="BP40" s="102"/>
      <c r="BQ40" s="102"/>
      <c r="BR40" s="102"/>
      <c r="BS40" s="102"/>
      <c r="BT40" s="102"/>
      <c r="BU40" s="102"/>
      <c r="BV40" s="102"/>
      <c r="BW40" s="102"/>
      <c r="BX40" s="102"/>
      <c r="BY40" s="102"/>
      <c r="BZ40" s="102"/>
      <c r="CA40" s="102"/>
      <c r="CB40" s="102"/>
      <c r="CC40" s="102"/>
      <c r="CD40" s="102"/>
      <c r="CE40" s="102"/>
      <c r="CF40" s="102"/>
    </row>
    <row r="41" spans="1:84" s="103" customFormat="1" ht="15.95" customHeight="1">
      <c r="A41" s="48">
        <f t="shared" si="1"/>
        <v>37</v>
      </c>
      <c r="B41" s="117">
        <f>IF('Prezenční listina'!F34=0,"",'Prezenční listina'!F34)</f>
        <v>44</v>
      </c>
      <c r="C41" s="118" t="str">
        <f>IF('Prezenční listina'!F34=0,"",'Prezenční listina'!B34)</f>
        <v>Ševčíková</v>
      </c>
      <c r="D41" s="118" t="str">
        <f>IF('Prezenční listina'!F34=0,"",'Prezenční listina'!C34)</f>
        <v>Lucie</v>
      </c>
      <c r="E41" s="119">
        <f>IF('Prezenční listina'!F34=0,"",'Prezenční listina'!D34)</f>
        <v>1979</v>
      </c>
      <c r="F41" s="119" t="str">
        <f>IF('Prezenční listina'!F34=0,"",'Prezenční listina'!E34)</f>
        <v>TJ Sokol Luleč</v>
      </c>
      <c r="G41" s="120" t="str">
        <f>IF('Prezenční listina'!F34=0,"",'Prezenční listina'!H34)</f>
        <v>G</v>
      </c>
      <c r="H41" s="102"/>
      <c r="I41" s="102"/>
      <c r="J41" s="102"/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  <c r="AN41" s="102"/>
      <c r="AO41" s="102"/>
      <c r="AP41" s="102"/>
      <c r="AQ41" s="102"/>
      <c r="AR41" s="102"/>
      <c r="AS41" s="102"/>
      <c r="AT41" s="102"/>
      <c r="AU41" s="102"/>
      <c r="AV41" s="102"/>
      <c r="AW41" s="102"/>
      <c r="AX41" s="102"/>
      <c r="AY41" s="102"/>
      <c r="AZ41" s="102"/>
      <c r="BA41" s="102"/>
      <c r="BB41" s="102"/>
      <c r="BC41" s="102"/>
      <c r="BD41" s="102"/>
      <c r="BE41" s="102"/>
      <c r="BF41" s="102"/>
      <c r="BG41" s="102"/>
      <c r="BH41" s="102"/>
      <c r="BI41" s="102"/>
      <c r="BJ41" s="102"/>
      <c r="BK41" s="102"/>
      <c r="BL41" s="102"/>
      <c r="BM41" s="102"/>
      <c r="BN41" s="102"/>
      <c r="BO41" s="102"/>
      <c r="BP41" s="102"/>
      <c r="BQ41" s="102"/>
      <c r="BR41" s="102"/>
      <c r="BS41" s="102"/>
      <c r="BT41" s="102"/>
      <c r="BU41" s="102"/>
      <c r="BV41" s="102"/>
      <c r="BW41" s="102"/>
      <c r="BX41" s="102"/>
      <c r="BY41" s="102"/>
      <c r="BZ41" s="102"/>
      <c r="CA41" s="102"/>
      <c r="CB41" s="102"/>
      <c r="CC41" s="102"/>
      <c r="CD41" s="102"/>
      <c r="CE41" s="102"/>
      <c r="CF41" s="102"/>
    </row>
    <row r="42" spans="1:84" s="103" customFormat="1" ht="15.95" customHeight="1">
      <c r="A42" s="48">
        <f t="shared" si="1"/>
        <v>38</v>
      </c>
      <c r="B42" s="117">
        <f>IF('Prezenční listina'!F32=0,"",'Prezenční listina'!F32)</f>
        <v>45</v>
      </c>
      <c r="C42" s="118" t="str">
        <f>IF('Prezenční listina'!F32=0,"",'Prezenční listina'!B32)</f>
        <v>Petrů</v>
      </c>
      <c r="D42" s="118" t="str">
        <f>IF('Prezenční listina'!F32=0,"",'Prezenční listina'!C32)</f>
        <v>Roman</v>
      </c>
      <c r="E42" s="119">
        <f>IF('Prezenční listina'!F32=0,"",'Prezenční listina'!D32)</f>
        <v>1976</v>
      </c>
      <c r="F42" s="119" t="str">
        <f>IF('Prezenční listina'!F32=0,"",'Prezenční listina'!E32)</f>
        <v>Drnovice</v>
      </c>
      <c r="G42" s="120" t="str">
        <f>IF('Prezenční listina'!F32=0,"",'Prezenční listina'!H32)</f>
        <v>B</v>
      </c>
      <c r="H42" s="102"/>
      <c r="I42" s="102"/>
      <c r="J42" s="102"/>
      <c r="K42" s="102"/>
      <c r="L42" s="102"/>
      <c r="M42" s="102"/>
      <c r="N42" s="102"/>
      <c r="O42" s="102"/>
      <c r="P42" s="102"/>
      <c r="Q42" s="102"/>
      <c r="R42" s="102"/>
      <c r="S42" s="102"/>
      <c r="T42" s="102"/>
      <c r="U42" s="102"/>
      <c r="V42" s="102"/>
      <c r="W42" s="102"/>
      <c r="X42" s="102"/>
      <c r="Y42" s="102"/>
      <c r="Z42" s="102"/>
      <c r="AA42" s="102"/>
      <c r="AB42" s="102"/>
      <c r="AC42" s="102"/>
      <c r="AD42" s="102"/>
      <c r="AE42" s="102"/>
      <c r="AF42" s="102"/>
      <c r="AG42" s="102"/>
      <c r="AH42" s="102"/>
      <c r="AI42" s="102"/>
      <c r="AJ42" s="102"/>
      <c r="AK42" s="102"/>
      <c r="AL42" s="102"/>
      <c r="AM42" s="102"/>
      <c r="AN42" s="102"/>
      <c r="AO42" s="102"/>
      <c r="AP42" s="102"/>
      <c r="AQ42" s="102"/>
      <c r="AR42" s="102"/>
      <c r="AS42" s="102"/>
      <c r="AT42" s="102"/>
      <c r="AU42" s="102"/>
      <c r="AV42" s="102"/>
      <c r="AW42" s="102"/>
      <c r="AX42" s="102"/>
      <c r="AY42" s="102"/>
      <c r="AZ42" s="102"/>
      <c r="BA42" s="102"/>
      <c r="BB42" s="102"/>
      <c r="BC42" s="102"/>
      <c r="BD42" s="102"/>
      <c r="BE42" s="102"/>
      <c r="BF42" s="102"/>
      <c r="BG42" s="102"/>
      <c r="BH42" s="102"/>
      <c r="BI42" s="102"/>
      <c r="BJ42" s="102"/>
      <c r="BK42" s="102"/>
      <c r="BL42" s="102"/>
      <c r="BM42" s="102"/>
      <c r="BN42" s="102"/>
      <c r="BO42" s="102"/>
      <c r="BP42" s="102"/>
      <c r="BQ42" s="102"/>
      <c r="BR42" s="102"/>
      <c r="BS42" s="102"/>
      <c r="BT42" s="102"/>
      <c r="BU42" s="102"/>
      <c r="BV42" s="102"/>
      <c r="BW42" s="102"/>
      <c r="BX42" s="102"/>
      <c r="BY42" s="102"/>
      <c r="BZ42" s="102"/>
      <c r="CA42" s="102"/>
      <c r="CB42" s="102"/>
      <c r="CC42" s="102"/>
      <c r="CD42" s="102"/>
      <c r="CE42" s="102"/>
      <c r="CF42" s="102"/>
    </row>
    <row r="43" spans="1:84" s="103" customFormat="1" ht="15.95" customHeight="1">
      <c r="A43" s="48">
        <f t="shared" si="1"/>
        <v>39</v>
      </c>
      <c r="B43" s="117">
        <f>IF('Prezenční listina'!F3=0,"",'Prezenční listina'!F3)</f>
        <v>46</v>
      </c>
      <c r="C43" s="118" t="str">
        <f>IF('Prezenční listina'!F3=0,"",'Prezenční listina'!B3)</f>
        <v>Anderlová</v>
      </c>
      <c r="D43" s="118" t="str">
        <f>IF('Prezenční listina'!F3=0,"",'Prezenční listina'!C3)</f>
        <v>Dorota</v>
      </c>
      <c r="E43" s="119">
        <f>IF('Prezenční listina'!F3=0,"",'Prezenční listina'!D3)</f>
        <v>1978</v>
      </c>
      <c r="F43" s="119" t="str">
        <f>IF('Prezenční listina'!F3=0,"",'Prezenční listina'!E3)</f>
        <v>AC Moravská Slávia Brno</v>
      </c>
      <c r="G43" s="120" t="str">
        <f>IF('Prezenční listina'!F3=0,"",'Prezenční listina'!H3)</f>
        <v>G</v>
      </c>
      <c r="H43" s="102"/>
      <c r="I43" s="102"/>
      <c r="J43" s="102"/>
      <c r="K43" s="102"/>
      <c r="L43" s="102"/>
      <c r="M43" s="102"/>
      <c r="N43" s="102"/>
      <c r="O43" s="102"/>
      <c r="P43" s="102"/>
      <c r="Q43" s="102"/>
      <c r="R43" s="102"/>
      <c r="S43" s="102"/>
      <c r="T43" s="102"/>
      <c r="U43" s="102"/>
      <c r="V43" s="102"/>
      <c r="W43" s="102"/>
      <c r="X43" s="102"/>
      <c r="Y43" s="102"/>
      <c r="Z43" s="102"/>
      <c r="AA43" s="102"/>
      <c r="AB43" s="102"/>
      <c r="AC43" s="102"/>
      <c r="AD43" s="102"/>
      <c r="AE43" s="102"/>
      <c r="AF43" s="102"/>
      <c r="AG43" s="102"/>
      <c r="AH43" s="102"/>
      <c r="AI43" s="102"/>
      <c r="AJ43" s="102"/>
      <c r="AK43" s="102"/>
      <c r="AL43" s="102"/>
      <c r="AM43" s="102"/>
      <c r="AN43" s="102"/>
      <c r="AO43" s="102"/>
      <c r="AP43" s="102"/>
      <c r="AQ43" s="102"/>
      <c r="AR43" s="102"/>
      <c r="AS43" s="102"/>
      <c r="AT43" s="102"/>
      <c r="AU43" s="102"/>
      <c r="AV43" s="102"/>
      <c r="AW43" s="102"/>
      <c r="AX43" s="102"/>
      <c r="AY43" s="102"/>
      <c r="AZ43" s="102"/>
      <c r="BA43" s="102"/>
      <c r="BB43" s="102"/>
      <c r="BC43" s="102"/>
      <c r="BD43" s="102"/>
      <c r="BE43" s="102"/>
      <c r="BF43" s="102"/>
      <c r="BG43" s="102"/>
      <c r="BH43" s="102"/>
      <c r="BI43" s="102"/>
      <c r="BJ43" s="102"/>
      <c r="BK43" s="102"/>
      <c r="BL43" s="102"/>
      <c r="BM43" s="102"/>
      <c r="BN43" s="102"/>
      <c r="BO43" s="102"/>
      <c r="BP43" s="102"/>
      <c r="BQ43" s="102"/>
      <c r="BR43" s="102"/>
      <c r="BS43" s="102"/>
      <c r="BT43" s="102"/>
      <c r="BU43" s="102"/>
      <c r="BV43" s="102"/>
      <c r="BW43" s="102"/>
      <c r="BX43" s="102"/>
      <c r="BY43" s="102"/>
      <c r="BZ43" s="102"/>
      <c r="CA43" s="102"/>
      <c r="CB43" s="102"/>
      <c r="CC43" s="102"/>
      <c r="CD43" s="102"/>
      <c r="CE43" s="102"/>
      <c r="CF43" s="102"/>
    </row>
    <row r="44" spans="1:84" s="103" customFormat="1" ht="15.95" customHeight="1">
      <c r="A44" s="48">
        <f t="shared" si="1"/>
        <v>40</v>
      </c>
      <c r="B44" s="117">
        <f>IF('Prezenční listina'!F16=0,"",'Prezenční listina'!F16)</f>
        <v>47</v>
      </c>
      <c r="C44" s="118" t="str">
        <f>IF('Prezenční listina'!F16=0,"",'Prezenční listina'!B16)</f>
        <v>Komárková</v>
      </c>
      <c r="D44" s="118" t="str">
        <f>IF('Prezenční listina'!F16=0,"",'Prezenční listina'!C16)</f>
        <v>Zdeňka</v>
      </c>
      <c r="E44" s="119">
        <f>IF('Prezenční listina'!F16=0,"",'Prezenční listina'!D16)</f>
        <v>1974</v>
      </c>
      <c r="F44" s="119" t="str">
        <f>IF('Prezenční listina'!F16=0,"",'Prezenční listina'!E16)</f>
        <v>SDH Bolešín</v>
      </c>
      <c r="G44" s="120" t="str">
        <f>IF('Prezenční listina'!F16=0,"",'Prezenční listina'!H16)</f>
        <v>G</v>
      </c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02"/>
      <c r="S44" s="102"/>
      <c r="T44" s="102"/>
      <c r="U44" s="102"/>
      <c r="V44" s="102"/>
      <c r="W44" s="102"/>
      <c r="X44" s="102"/>
      <c r="Y44" s="102"/>
      <c r="Z44" s="102"/>
      <c r="AA44" s="102"/>
      <c r="AB44" s="102"/>
      <c r="AC44" s="102"/>
      <c r="AD44" s="102"/>
      <c r="AE44" s="102"/>
      <c r="AF44" s="102"/>
      <c r="AG44" s="102"/>
      <c r="AH44" s="102"/>
      <c r="AI44" s="102"/>
      <c r="AJ44" s="102"/>
      <c r="AK44" s="102"/>
      <c r="AL44" s="102"/>
      <c r="AM44" s="102"/>
      <c r="AN44" s="102"/>
      <c r="AO44" s="102"/>
      <c r="AP44" s="102"/>
      <c r="AQ44" s="102"/>
      <c r="AR44" s="102"/>
      <c r="AS44" s="102"/>
      <c r="AT44" s="102"/>
      <c r="AU44" s="102"/>
      <c r="AV44" s="102"/>
      <c r="AW44" s="102"/>
      <c r="AX44" s="102"/>
      <c r="AY44" s="102"/>
      <c r="AZ44" s="102"/>
      <c r="BA44" s="102"/>
      <c r="BB44" s="102"/>
      <c r="BC44" s="102"/>
      <c r="BD44" s="102"/>
      <c r="BE44" s="102"/>
      <c r="BF44" s="102"/>
      <c r="BG44" s="102"/>
      <c r="BH44" s="102"/>
      <c r="BI44" s="102"/>
      <c r="BJ44" s="102"/>
      <c r="BK44" s="102"/>
      <c r="BL44" s="102"/>
      <c r="BM44" s="102"/>
      <c r="BN44" s="102"/>
      <c r="BO44" s="102"/>
      <c r="BP44" s="102"/>
      <c r="BQ44" s="102"/>
      <c r="BR44" s="102"/>
      <c r="BS44" s="102"/>
      <c r="BT44" s="102"/>
      <c r="BU44" s="102"/>
      <c r="BV44" s="102"/>
      <c r="BW44" s="102"/>
      <c r="BX44" s="102"/>
      <c r="BY44" s="102"/>
      <c r="BZ44" s="102"/>
      <c r="CA44" s="102"/>
      <c r="CB44" s="102"/>
      <c r="CC44" s="102"/>
      <c r="CD44" s="102"/>
      <c r="CE44" s="102"/>
      <c r="CF44" s="102"/>
    </row>
    <row r="45" spans="1:84" s="103" customFormat="1" ht="15.95" customHeight="1">
      <c r="A45" s="48">
        <f t="shared" si="1"/>
        <v>41</v>
      </c>
      <c r="B45" s="117">
        <f>IF('Prezenční listina'!F70=0,"",'Prezenční listina'!F70)</f>
        <v>48</v>
      </c>
      <c r="C45" s="118" t="str">
        <f>IF('Prezenční listina'!F70=0,"",'Prezenční listina'!B70)</f>
        <v>Filip</v>
      </c>
      <c r="D45" s="118" t="str">
        <f>IF('Prezenční listina'!F70=0,"",'Prezenční listina'!C70)</f>
        <v>Rostislav</v>
      </c>
      <c r="E45" s="119">
        <f>IF('Prezenční listina'!F70=0,"",'Prezenční listina'!D70)</f>
        <v>1986</v>
      </c>
      <c r="F45" s="119" t="str">
        <f>IF('Prezenční listina'!F70=0,"",'Prezenční listina'!E70)</f>
        <v>Sestřička</v>
      </c>
      <c r="G45" s="120" t="str">
        <f>IF('Prezenční listina'!F70=0,"",'Prezenční listina'!H70)</f>
        <v>A</v>
      </c>
      <c r="H45" s="102"/>
      <c r="I45" s="102"/>
      <c r="J45" s="102"/>
      <c r="K45" s="102"/>
      <c r="L45" s="102"/>
      <c r="M45" s="102"/>
      <c r="N45" s="102"/>
      <c r="O45" s="102"/>
      <c r="P45" s="102"/>
      <c r="Q45" s="102"/>
      <c r="R45" s="102"/>
      <c r="S45" s="102"/>
      <c r="T45" s="102"/>
      <c r="U45" s="102"/>
      <c r="V45" s="102"/>
      <c r="W45" s="102"/>
      <c r="X45" s="102"/>
      <c r="Y45" s="102"/>
      <c r="Z45" s="102"/>
      <c r="AA45" s="102"/>
      <c r="AB45" s="102"/>
      <c r="AC45" s="102"/>
      <c r="AD45" s="102"/>
      <c r="AE45" s="102"/>
      <c r="AF45" s="102"/>
      <c r="AG45" s="102"/>
      <c r="AH45" s="102"/>
      <c r="AI45" s="102"/>
      <c r="AJ45" s="102"/>
      <c r="AK45" s="102"/>
      <c r="AL45" s="102"/>
      <c r="AM45" s="102"/>
      <c r="AN45" s="102"/>
      <c r="AO45" s="102"/>
      <c r="AP45" s="102"/>
      <c r="AQ45" s="102"/>
      <c r="AR45" s="102"/>
      <c r="AS45" s="102"/>
      <c r="AT45" s="102"/>
      <c r="AU45" s="102"/>
      <c r="AV45" s="102"/>
      <c r="AW45" s="102"/>
      <c r="AX45" s="102"/>
      <c r="AY45" s="102"/>
      <c r="AZ45" s="102"/>
      <c r="BA45" s="102"/>
      <c r="BB45" s="102"/>
      <c r="BC45" s="102"/>
      <c r="BD45" s="102"/>
      <c r="BE45" s="102"/>
      <c r="BF45" s="102"/>
      <c r="BG45" s="102"/>
      <c r="BH45" s="102"/>
      <c r="BI45" s="102"/>
      <c r="BJ45" s="102"/>
      <c r="BK45" s="102"/>
      <c r="BL45" s="102"/>
      <c r="BM45" s="102"/>
      <c r="BN45" s="102"/>
      <c r="BO45" s="102"/>
      <c r="BP45" s="102"/>
      <c r="BQ45" s="102"/>
      <c r="BR45" s="102"/>
      <c r="BS45" s="102"/>
      <c r="BT45" s="102"/>
      <c r="BU45" s="102"/>
      <c r="BV45" s="102"/>
      <c r="BW45" s="102"/>
      <c r="BX45" s="102"/>
      <c r="BY45" s="102"/>
      <c r="BZ45" s="102"/>
      <c r="CA45" s="102"/>
      <c r="CB45" s="102"/>
      <c r="CC45" s="102"/>
      <c r="CD45" s="102"/>
      <c r="CE45" s="102"/>
      <c r="CF45" s="102"/>
    </row>
    <row r="46" spans="1:84" s="103" customFormat="1" ht="15.95" customHeight="1">
      <c r="A46" s="48">
        <f t="shared" si="1"/>
        <v>42</v>
      </c>
      <c r="B46" s="117">
        <f>IF('Prezenční listina'!F20=0,"",'Prezenční listina'!F20)</f>
        <v>49</v>
      </c>
      <c r="C46" s="118" t="str">
        <f>IF('Prezenční listina'!F20=0,"",'Prezenční listina'!B20)</f>
        <v>Koutský</v>
      </c>
      <c r="D46" s="118" t="str">
        <f>IF('Prezenční listina'!F20=0,"",'Prezenční listina'!C20)</f>
        <v>Tomáš</v>
      </c>
      <c r="E46" s="119">
        <f>IF('Prezenční listina'!F20=0,"",'Prezenční listina'!D20)</f>
        <v>1987</v>
      </c>
      <c r="F46" s="119" t="str">
        <f>IF('Prezenční listina'!F20=0,"",'Prezenční listina'!E20)</f>
        <v>Ledová stěna Vír</v>
      </c>
      <c r="G46" s="120" t="str">
        <f>IF('Prezenční listina'!F20=0,"",'Prezenční listina'!H20)</f>
        <v>A</v>
      </c>
      <c r="H46" s="102"/>
      <c r="I46" s="102"/>
      <c r="J46" s="102"/>
      <c r="K46" s="102"/>
      <c r="L46" s="102"/>
      <c r="M46" s="102"/>
      <c r="N46" s="102"/>
      <c r="O46" s="102"/>
      <c r="P46" s="102"/>
      <c r="Q46" s="102"/>
      <c r="R46" s="102"/>
      <c r="S46" s="102"/>
      <c r="T46" s="102"/>
      <c r="U46" s="102"/>
      <c r="V46" s="102"/>
      <c r="W46" s="102"/>
      <c r="X46" s="102"/>
      <c r="Y46" s="102"/>
      <c r="Z46" s="102"/>
      <c r="AA46" s="102"/>
      <c r="AB46" s="102"/>
      <c r="AC46" s="102"/>
      <c r="AD46" s="102"/>
      <c r="AE46" s="102"/>
      <c r="AF46" s="102"/>
      <c r="AG46" s="102"/>
      <c r="AH46" s="102"/>
      <c r="AI46" s="102"/>
      <c r="AJ46" s="102"/>
      <c r="AK46" s="102"/>
      <c r="AL46" s="102"/>
      <c r="AM46" s="102"/>
      <c r="AN46" s="102"/>
      <c r="AO46" s="102"/>
      <c r="AP46" s="102"/>
      <c r="AQ46" s="102"/>
      <c r="AR46" s="102"/>
      <c r="AS46" s="102"/>
      <c r="AT46" s="102"/>
      <c r="AU46" s="102"/>
      <c r="AV46" s="102"/>
      <c r="AW46" s="102"/>
      <c r="AX46" s="102"/>
      <c r="AY46" s="102"/>
      <c r="AZ46" s="102"/>
      <c r="BA46" s="102"/>
      <c r="BB46" s="102"/>
      <c r="BC46" s="102"/>
      <c r="BD46" s="102"/>
      <c r="BE46" s="102"/>
      <c r="BF46" s="102"/>
      <c r="BG46" s="102"/>
      <c r="BH46" s="102"/>
      <c r="BI46" s="102"/>
      <c r="BJ46" s="102"/>
      <c r="BK46" s="102"/>
      <c r="BL46" s="102"/>
      <c r="BM46" s="102"/>
      <c r="BN46" s="102"/>
      <c r="BO46" s="102"/>
      <c r="BP46" s="102"/>
      <c r="BQ46" s="102"/>
      <c r="BR46" s="102"/>
      <c r="BS46" s="102"/>
      <c r="BT46" s="102"/>
      <c r="BU46" s="102"/>
      <c r="BV46" s="102"/>
      <c r="BW46" s="102"/>
      <c r="BX46" s="102"/>
      <c r="BY46" s="102"/>
      <c r="BZ46" s="102"/>
      <c r="CA46" s="102"/>
      <c r="CB46" s="102"/>
      <c r="CC46" s="102"/>
      <c r="CD46" s="102"/>
      <c r="CE46" s="102"/>
      <c r="CF46" s="102"/>
    </row>
    <row r="47" spans="1:84" s="103" customFormat="1" ht="15.95" customHeight="1">
      <c r="A47" s="48">
        <f t="shared" si="1"/>
        <v>43</v>
      </c>
      <c r="B47" s="117">
        <f>IF('Prezenční listina'!F71=0,"",'Prezenční listina'!F71)</f>
        <v>50</v>
      </c>
      <c r="C47" s="118" t="str">
        <f>IF('Prezenční listina'!F71=0,"",'Prezenční listina'!B71)</f>
        <v>Tomek</v>
      </c>
      <c r="D47" s="118" t="str">
        <f>IF('Prezenční listina'!F71=0,"",'Prezenční listina'!C71)</f>
        <v>Pavel</v>
      </c>
      <c r="E47" s="119">
        <f>IF('Prezenční listina'!F71=0,"",'Prezenční listina'!D71)</f>
        <v>1980</v>
      </c>
      <c r="F47" s="119" t="str">
        <f>IF('Prezenční listina'!F71=0,"",'Prezenční listina'!E71)</f>
        <v>Brno</v>
      </c>
      <c r="G47" s="120" t="str">
        <f>IF('Prezenční listina'!F71=0,"",'Prezenční listina'!H71)</f>
        <v>A</v>
      </c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  <c r="T47" s="102"/>
      <c r="U47" s="102"/>
      <c r="V47" s="102"/>
      <c r="W47" s="102"/>
      <c r="X47" s="102"/>
      <c r="Y47" s="102"/>
      <c r="Z47" s="102"/>
      <c r="AA47" s="102"/>
      <c r="AB47" s="102"/>
      <c r="AC47" s="102"/>
      <c r="AD47" s="102"/>
      <c r="AE47" s="102"/>
      <c r="AF47" s="102"/>
      <c r="AG47" s="102"/>
      <c r="AH47" s="102"/>
      <c r="AI47" s="102"/>
      <c r="AJ47" s="102"/>
      <c r="AK47" s="102"/>
      <c r="AL47" s="102"/>
      <c r="AM47" s="102"/>
      <c r="AN47" s="102"/>
      <c r="AO47" s="102"/>
      <c r="AP47" s="102"/>
      <c r="AQ47" s="102"/>
      <c r="AR47" s="102"/>
      <c r="AS47" s="102"/>
      <c r="AT47" s="102"/>
      <c r="AU47" s="102"/>
      <c r="AV47" s="102"/>
      <c r="AW47" s="102"/>
      <c r="AX47" s="102"/>
      <c r="AY47" s="102"/>
      <c r="AZ47" s="102"/>
      <c r="BA47" s="102"/>
      <c r="BB47" s="102"/>
      <c r="BC47" s="102"/>
      <c r="BD47" s="102"/>
      <c r="BE47" s="102"/>
      <c r="BF47" s="102"/>
      <c r="BG47" s="102"/>
      <c r="BH47" s="102"/>
      <c r="BI47" s="102"/>
      <c r="BJ47" s="102"/>
      <c r="BK47" s="102"/>
      <c r="BL47" s="102"/>
      <c r="BM47" s="102"/>
      <c r="BN47" s="102"/>
      <c r="BO47" s="102"/>
      <c r="BP47" s="102"/>
      <c r="BQ47" s="102"/>
      <c r="BR47" s="102"/>
      <c r="BS47" s="102"/>
      <c r="BT47" s="102"/>
      <c r="BU47" s="102"/>
      <c r="BV47" s="102"/>
      <c r="BW47" s="102"/>
      <c r="BX47" s="102"/>
      <c r="BY47" s="102"/>
      <c r="BZ47" s="102"/>
      <c r="CA47" s="102"/>
      <c r="CB47" s="102"/>
      <c r="CC47" s="102"/>
      <c r="CD47" s="102"/>
      <c r="CE47" s="102"/>
      <c r="CF47" s="102"/>
    </row>
    <row r="48" spans="1:84" s="103" customFormat="1" ht="15.95" customHeight="1">
      <c r="A48" s="48">
        <f t="shared" si="1"/>
        <v>44</v>
      </c>
      <c r="B48" s="117">
        <f>IF('Prezenční listina'!F6=0,"",'Prezenční listina'!F6)</f>
        <v>51</v>
      </c>
      <c r="C48" s="118" t="str">
        <f>IF('Prezenční listina'!F6=0,"",'Prezenční listina'!B6)</f>
        <v>Halouzka</v>
      </c>
      <c r="D48" s="118" t="str">
        <f>IF('Prezenční listina'!F6=0,"",'Prezenční listina'!C6)</f>
        <v>Karel</v>
      </c>
      <c r="E48" s="119">
        <f>IF('Prezenční listina'!F6=0,"",'Prezenční listina'!D6)</f>
        <v>1973</v>
      </c>
      <c r="F48" s="119" t="str">
        <f>IF('Prezenční listina'!F6=0,"",'Prezenční listina'!E6)</f>
        <v>Javorníky</v>
      </c>
      <c r="G48" s="120" t="str">
        <f>IF('Prezenční listina'!F6=0,"",'Prezenční listina'!H6)</f>
        <v>B</v>
      </c>
      <c r="H48" s="102"/>
      <c r="I48" s="102"/>
      <c r="J48" s="102"/>
      <c r="K48" s="102"/>
      <c r="L48" s="102"/>
      <c r="M48" s="102"/>
      <c r="N48" s="102"/>
      <c r="O48" s="102"/>
      <c r="P48" s="102"/>
      <c r="Q48" s="102"/>
      <c r="R48" s="102"/>
      <c r="S48" s="102"/>
      <c r="T48" s="102"/>
      <c r="U48" s="102"/>
      <c r="V48" s="102"/>
      <c r="W48" s="102"/>
      <c r="X48" s="102"/>
      <c r="Y48" s="102"/>
      <c r="Z48" s="102"/>
      <c r="AA48" s="102"/>
      <c r="AB48" s="102"/>
      <c r="AC48" s="102"/>
      <c r="AD48" s="102"/>
      <c r="AE48" s="102"/>
      <c r="AF48" s="102"/>
      <c r="AG48" s="102"/>
      <c r="AH48" s="102"/>
      <c r="AI48" s="102"/>
      <c r="AJ48" s="102"/>
      <c r="AK48" s="102"/>
      <c r="AL48" s="102"/>
      <c r="AM48" s="102"/>
      <c r="AN48" s="102"/>
      <c r="AO48" s="102"/>
      <c r="AP48" s="102"/>
      <c r="AQ48" s="102"/>
      <c r="AR48" s="102"/>
      <c r="AS48" s="102"/>
      <c r="AT48" s="102"/>
      <c r="AU48" s="102"/>
      <c r="AV48" s="102"/>
      <c r="AW48" s="102"/>
      <c r="AX48" s="102"/>
      <c r="AY48" s="102"/>
      <c r="AZ48" s="102"/>
      <c r="BA48" s="102"/>
      <c r="BB48" s="102"/>
      <c r="BC48" s="102"/>
      <c r="BD48" s="102"/>
      <c r="BE48" s="102"/>
      <c r="BF48" s="102"/>
      <c r="BG48" s="102"/>
      <c r="BH48" s="102"/>
      <c r="BI48" s="102"/>
      <c r="BJ48" s="102"/>
      <c r="BK48" s="102"/>
      <c r="BL48" s="102"/>
      <c r="BM48" s="102"/>
      <c r="BN48" s="102"/>
      <c r="BO48" s="102"/>
      <c r="BP48" s="102"/>
      <c r="BQ48" s="102"/>
      <c r="BR48" s="102"/>
      <c r="BS48" s="102"/>
      <c r="BT48" s="102"/>
      <c r="BU48" s="102"/>
      <c r="BV48" s="102"/>
      <c r="BW48" s="102"/>
      <c r="BX48" s="102"/>
      <c r="BY48" s="102"/>
      <c r="BZ48" s="102"/>
      <c r="CA48" s="102"/>
      <c r="CB48" s="102"/>
      <c r="CC48" s="102"/>
      <c r="CD48" s="102"/>
      <c r="CE48" s="102"/>
      <c r="CF48" s="102"/>
    </row>
    <row r="49" spans="1:84" s="103" customFormat="1" ht="15.95" customHeight="1">
      <c r="A49" s="48">
        <f t="shared" si="1"/>
        <v>45</v>
      </c>
      <c r="B49" s="117">
        <f>IF('Prezenční listina'!F23=0,"",'Prezenční listina'!F23)</f>
        <v>54</v>
      </c>
      <c r="C49" s="118" t="str">
        <f>IF('Prezenční listina'!F23=0,"",'Prezenční listina'!B23)</f>
        <v>Kratochvíl</v>
      </c>
      <c r="D49" s="118" t="str">
        <f>IF('Prezenční listina'!F23=0,"",'Prezenční listina'!C23)</f>
        <v>Jaroslav</v>
      </c>
      <c r="E49" s="119">
        <f>IF('Prezenční listina'!F23=0,"",'Prezenční listina'!D23)</f>
        <v>1977</v>
      </c>
      <c r="F49" s="119" t="str">
        <f>IF('Prezenční listina'!F23=0,"",'Prezenční listina'!E23)</f>
        <v>SDH Hluboké</v>
      </c>
      <c r="G49" s="120" t="str">
        <f>IF('Prezenční listina'!F23=0,"",'Prezenční listina'!H23)</f>
        <v>A</v>
      </c>
      <c r="H49" s="102"/>
      <c r="I49" s="102"/>
      <c r="J49" s="102"/>
      <c r="K49" s="102"/>
      <c r="L49" s="102"/>
      <c r="M49" s="102"/>
      <c r="N49" s="102"/>
      <c r="O49" s="102"/>
      <c r="P49" s="102"/>
      <c r="Q49" s="102"/>
      <c r="R49" s="102"/>
      <c r="S49" s="102"/>
      <c r="T49" s="102"/>
      <c r="U49" s="102"/>
      <c r="V49" s="102"/>
      <c r="W49" s="102"/>
      <c r="X49" s="102"/>
      <c r="Y49" s="102"/>
      <c r="Z49" s="102"/>
      <c r="AA49" s="102"/>
      <c r="AB49" s="102"/>
      <c r="AC49" s="102"/>
      <c r="AD49" s="102"/>
      <c r="AE49" s="102"/>
      <c r="AF49" s="102"/>
      <c r="AG49" s="102"/>
      <c r="AH49" s="102"/>
      <c r="AI49" s="102"/>
      <c r="AJ49" s="102"/>
      <c r="AK49" s="102"/>
      <c r="AL49" s="102"/>
      <c r="AM49" s="102"/>
      <c r="AN49" s="102"/>
      <c r="AO49" s="102"/>
      <c r="AP49" s="102"/>
      <c r="AQ49" s="102"/>
      <c r="AR49" s="102"/>
      <c r="AS49" s="102"/>
      <c r="AT49" s="102"/>
      <c r="AU49" s="102"/>
      <c r="AV49" s="102"/>
      <c r="AW49" s="102"/>
      <c r="AX49" s="102"/>
      <c r="AY49" s="102"/>
      <c r="AZ49" s="102"/>
      <c r="BA49" s="102"/>
      <c r="BB49" s="102"/>
      <c r="BC49" s="102"/>
      <c r="BD49" s="102"/>
      <c r="BE49" s="102"/>
      <c r="BF49" s="102"/>
      <c r="BG49" s="102"/>
      <c r="BH49" s="102"/>
      <c r="BI49" s="102"/>
      <c r="BJ49" s="102"/>
      <c r="BK49" s="102"/>
      <c r="BL49" s="102"/>
      <c r="BM49" s="102"/>
      <c r="BN49" s="102"/>
      <c r="BO49" s="102"/>
      <c r="BP49" s="102"/>
      <c r="BQ49" s="102"/>
      <c r="BR49" s="102"/>
      <c r="BS49" s="102"/>
      <c r="BT49" s="102"/>
      <c r="BU49" s="102"/>
      <c r="BV49" s="102"/>
      <c r="BW49" s="102"/>
      <c r="BX49" s="102"/>
      <c r="BY49" s="102"/>
      <c r="BZ49" s="102"/>
      <c r="CA49" s="102"/>
      <c r="CB49" s="102"/>
      <c r="CC49" s="102"/>
      <c r="CD49" s="102"/>
      <c r="CE49" s="102"/>
      <c r="CF49" s="102"/>
    </row>
    <row r="50" spans="1:84" s="103" customFormat="1" ht="15.95" customHeight="1">
      <c r="A50" s="48">
        <f t="shared" si="1"/>
        <v>46</v>
      </c>
      <c r="B50" s="78">
        <f>IF('Prezenční listina'!F72=0,"",'Prezenční listina'!F72)</f>
        <v>55</v>
      </c>
      <c r="C50" s="86" t="str">
        <f>IF('Prezenční listina'!F72=0,"",'Prezenční listina'!B72)</f>
        <v>Podsedník</v>
      </c>
      <c r="D50" s="86" t="str">
        <f>IF('Prezenční listina'!F72=0,"",'Prezenční listina'!C72)</f>
        <v>Marek</v>
      </c>
      <c r="E50" s="72">
        <f>IF('Prezenční listina'!F72=0,"",'Prezenční listina'!D72)</f>
        <v>1985</v>
      </c>
      <c r="F50" s="72" t="str">
        <f>IF('Prezenční listina'!F72=0,"",'Prezenční listina'!E72)</f>
        <v>Brno</v>
      </c>
      <c r="G50" s="73" t="str">
        <f>IF('Prezenční listina'!F72=0,"",'Prezenční listina'!H72)</f>
        <v>A</v>
      </c>
      <c r="H50" s="102"/>
      <c r="I50" s="102"/>
      <c r="J50" s="102"/>
      <c r="K50" s="102"/>
      <c r="L50" s="102"/>
      <c r="M50" s="102"/>
      <c r="N50" s="102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2"/>
      <c r="AA50" s="102"/>
      <c r="AB50" s="102"/>
      <c r="AC50" s="102"/>
      <c r="AD50" s="102"/>
      <c r="AE50" s="102"/>
      <c r="AF50" s="102"/>
      <c r="AG50" s="102"/>
      <c r="AH50" s="102"/>
      <c r="AI50" s="102"/>
      <c r="AJ50" s="102"/>
      <c r="AK50" s="102"/>
      <c r="AL50" s="102"/>
      <c r="AM50" s="102"/>
      <c r="AN50" s="102"/>
      <c r="AO50" s="102"/>
      <c r="AP50" s="102"/>
      <c r="AQ50" s="102"/>
      <c r="AR50" s="102"/>
      <c r="AS50" s="102"/>
      <c r="AT50" s="102"/>
      <c r="AU50" s="102"/>
      <c r="AV50" s="102"/>
      <c r="AW50" s="102"/>
      <c r="AX50" s="102"/>
      <c r="AY50" s="102"/>
      <c r="AZ50" s="102"/>
      <c r="BA50" s="102"/>
      <c r="BB50" s="102"/>
      <c r="BC50" s="102"/>
      <c r="BD50" s="102"/>
      <c r="BE50" s="102"/>
      <c r="BF50" s="102"/>
      <c r="BG50" s="102"/>
      <c r="BH50" s="102"/>
      <c r="BI50" s="102"/>
      <c r="BJ50" s="102"/>
      <c r="BK50" s="102"/>
      <c r="BL50" s="102"/>
      <c r="BM50" s="102"/>
      <c r="BN50" s="102"/>
      <c r="BO50" s="102"/>
      <c r="BP50" s="102"/>
      <c r="BQ50" s="102"/>
      <c r="BR50" s="102"/>
      <c r="BS50" s="102"/>
      <c r="BT50" s="102"/>
      <c r="BU50" s="102"/>
      <c r="BV50" s="102"/>
      <c r="BW50" s="102"/>
      <c r="BX50" s="102"/>
      <c r="BY50" s="102"/>
      <c r="BZ50" s="102"/>
      <c r="CA50" s="102"/>
      <c r="CB50" s="102"/>
      <c r="CC50" s="102"/>
      <c r="CD50" s="102"/>
      <c r="CE50" s="102"/>
      <c r="CF50" s="102"/>
    </row>
    <row r="51" spans="1:84" s="103" customFormat="1" ht="15.95" customHeight="1">
      <c r="A51" s="48">
        <f t="shared" si="1"/>
        <v>47</v>
      </c>
      <c r="B51" s="78">
        <f>IF('Prezenční listina'!F73=0,"",'Prezenční listina'!F73)</f>
        <v>56</v>
      </c>
      <c r="C51" s="86" t="str">
        <f>IF('Prezenční listina'!F73=0,"",'Prezenční listina'!B73)</f>
        <v>Dočkal</v>
      </c>
      <c r="D51" s="86" t="str">
        <f>IF('Prezenční listina'!F73=0,"",'Prezenční listina'!C73)</f>
        <v>Radek</v>
      </c>
      <c r="E51" s="72">
        <f>IF('Prezenční listina'!F73=0,"",'Prezenční listina'!D73)</f>
        <v>1966</v>
      </c>
      <c r="F51" s="72" t="str">
        <f>IF('Prezenční listina'!F73=0,"",'Prezenční listina'!E73)</f>
        <v>RILA Team Brno</v>
      </c>
      <c r="G51" s="73" t="str">
        <f>IF('Prezenční listina'!F73=0,"",'Prezenční listina'!H73)</f>
        <v>C</v>
      </c>
      <c r="H51" s="102"/>
      <c r="I51" s="102"/>
      <c r="J51" s="102"/>
      <c r="K51" s="102"/>
      <c r="L51" s="102"/>
      <c r="M51" s="102"/>
      <c r="N51" s="102"/>
      <c r="O51" s="102"/>
      <c r="P51" s="102"/>
      <c r="Q51" s="102"/>
      <c r="R51" s="102"/>
      <c r="S51" s="102"/>
      <c r="T51" s="102"/>
      <c r="U51" s="102"/>
      <c r="V51" s="102"/>
      <c r="W51" s="102"/>
      <c r="X51" s="102"/>
      <c r="Y51" s="102"/>
      <c r="Z51" s="102"/>
      <c r="AA51" s="102"/>
      <c r="AB51" s="102"/>
      <c r="AC51" s="102"/>
      <c r="AD51" s="102"/>
      <c r="AE51" s="102"/>
      <c r="AF51" s="102"/>
      <c r="AG51" s="102"/>
      <c r="AH51" s="102"/>
      <c r="AI51" s="102"/>
      <c r="AJ51" s="102"/>
      <c r="AK51" s="102"/>
      <c r="AL51" s="102"/>
      <c r="AM51" s="102"/>
      <c r="AN51" s="102"/>
      <c r="AO51" s="102"/>
      <c r="AP51" s="102"/>
      <c r="AQ51" s="102"/>
      <c r="AR51" s="102"/>
      <c r="AS51" s="102"/>
      <c r="AT51" s="102"/>
      <c r="AU51" s="102"/>
      <c r="AV51" s="102"/>
      <c r="AW51" s="102"/>
      <c r="AX51" s="102"/>
      <c r="AY51" s="102"/>
      <c r="AZ51" s="102"/>
      <c r="BA51" s="102"/>
      <c r="BB51" s="102"/>
      <c r="BC51" s="102"/>
      <c r="BD51" s="102"/>
      <c r="BE51" s="102"/>
      <c r="BF51" s="102"/>
      <c r="BG51" s="102"/>
      <c r="BH51" s="102"/>
      <c r="BI51" s="102"/>
      <c r="BJ51" s="102"/>
      <c r="BK51" s="102"/>
      <c r="BL51" s="102"/>
      <c r="BM51" s="102"/>
      <c r="BN51" s="102"/>
      <c r="BO51" s="102"/>
      <c r="BP51" s="102"/>
      <c r="BQ51" s="102"/>
      <c r="BR51" s="102"/>
      <c r="BS51" s="102"/>
      <c r="BT51" s="102"/>
      <c r="BU51" s="102"/>
      <c r="BV51" s="102"/>
      <c r="BW51" s="102"/>
      <c r="BX51" s="102"/>
      <c r="BY51" s="102"/>
      <c r="BZ51" s="102"/>
      <c r="CA51" s="102"/>
      <c r="CB51" s="102"/>
      <c r="CC51" s="102"/>
      <c r="CD51" s="102"/>
      <c r="CE51" s="102"/>
      <c r="CF51" s="102"/>
    </row>
    <row r="52" spans="1:84" s="103" customFormat="1" ht="15.95" customHeight="1">
      <c r="A52" s="48">
        <f t="shared" si="1"/>
        <v>48</v>
      </c>
      <c r="B52" s="78">
        <f>IF('Prezenční listina'!F74=0,"",'Prezenční listina'!F74)</f>
        <v>57</v>
      </c>
      <c r="C52" s="86" t="str">
        <f>IF('Prezenční listina'!F74=0,"",'Prezenční listina'!B74)</f>
        <v>Vintrlík</v>
      </c>
      <c r="D52" s="86" t="str">
        <f>IF('Prezenční listina'!F74=0,"",'Prezenční listina'!C74)</f>
        <v>Jan</v>
      </c>
      <c r="E52" s="72">
        <f>IF('Prezenční listina'!F74=0,"",'Prezenční listina'!D74)</f>
        <v>1982</v>
      </c>
      <c r="F52" s="72" t="str">
        <f>IF('Prezenční listina'!F74=0,"",'Prezenční listina'!E74)</f>
        <v>Brno</v>
      </c>
      <c r="G52" s="73" t="str">
        <f>IF('Prezenční listina'!F74=0,"",'Prezenční listina'!H74)</f>
        <v>A</v>
      </c>
      <c r="H52" s="102"/>
      <c r="I52" s="102"/>
      <c r="J52" s="102"/>
      <c r="K52" s="102"/>
      <c r="L52" s="102"/>
      <c r="M52" s="102"/>
      <c r="N52" s="102"/>
      <c r="O52" s="102"/>
      <c r="P52" s="102"/>
      <c r="Q52" s="102"/>
      <c r="R52" s="102"/>
      <c r="S52" s="102"/>
      <c r="T52" s="102"/>
      <c r="U52" s="102"/>
      <c r="V52" s="102"/>
      <c r="W52" s="102"/>
      <c r="X52" s="102"/>
      <c r="Y52" s="102"/>
      <c r="Z52" s="102"/>
      <c r="AA52" s="102"/>
      <c r="AB52" s="102"/>
      <c r="AC52" s="102"/>
      <c r="AD52" s="102"/>
      <c r="AE52" s="102"/>
      <c r="AF52" s="102"/>
      <c r="AG52" s="102"/>
      <c r="AH52" s="102"/>
      <c r="AI52" s="102"/>
      <c r="AJ52" s="102"/>
      <c r="AK52" s="102"/>
      <c r="AL52" s="102"/>
      <c r="AM52" s="102"/>
      <c r="AN52" s="102"/>
      <c r="AO52" s="102"/>
      <c r="AP52" s="102"/>
      <c r="AQ52" s="102"/>
      <c r="AR52" s="102"/>
      <c r="AS52" s="102"/>
      <c r="AT52" s="102"/>
      <c r="AU52" s="102"/>
      <c r="AV52" s="102"/>
      <c r="AW52" s="102"/>
      <c r="AX52" s="102"/>
      <c r="AY52" s="102"/>
      <c r="AZ52" s="102"/>
      <c r="BA52" s="102"/>
      <c r="BB52" s="102"/>
      <c r="BC52" s="102"/>
      <c r="BD52" s="102"/>
      <c r="BE52" s="102"/>
      <c r="BF52" s="102"/>
      <c r="BG52" s="102"/>
      <c r="BH52" s="102"/>
      <c r="BI52" s="102"/>
      <c r="BJ52" s="102"/>
      <c r="BK52" s="102"/>
      <c r="BL52" s="102"/>
      <c r="BM52" s="102"/>
      <c r="BN52" s="102"/>
      <c r="BO52" s="102"/>
      <c r="BP52" s="102"/>
      <c r="BQ52" s="102"/>
      <c r="BR52" s="102"/>
      <c r="BS52" s="102"/>
      <c r="BT52" s="102"/>
      <c r="BU52" s="102"/>
      <c r="BV52" s="102"/>
      <c r="BW52" s="102"/>
      <c r="BX52" s="102"/>
      <c r="BY52" s="102"/>
      <c r="BZ52" s="102"/>
      <c r="CA52" s="102"/>
      <c r="CB52" s="102"/>
      <c r="CC52" s="102"/>
      <c r="CD52" s="102"/>
      <c r="CE52" s="102"/>
      <c r="CF52" s="102"/>
    </row>
    <row r="53" spans="1:84" s="103" customFormat="1" ht="15.95" customHeight="1">
      <c r="A53" s="48">
        <f t="shared" si="1"/>
        <v>49</v>
      </c>
      <c r="B53" s="78">
        <f>IF('Prezenční listina'!F75=0,"",'Prezenční listina'!F75)</f>
        <v>58</v>
      </c>
      <c r="C53" s="86" t="str">
        <f>IF('Prezenční listina'!F75=0,"",'Prezenční listina'!B75)</f>
        <v>Polcar</v>
      </c>
      <c r="D53" s="86" t="str">
        <f>IF('Prezenční listina'!F75=0,"",'Prezenční listina'!C75)</f>
        <v>Jiří</v>
      </c>
      <c r="E53" s="72">
        <f>IF('Prezenční listina'!F75=0,"",'Prezenční listina'!D75)</f>
        <v>1977</v>
      </c>
      <c r="F53" s="72" t="str">
        <f>IF('Prezenční listina'!F75=0,"",'Prezenční listina'!E75)</f>
        <v>AC Moravská Slávia Brno</v>
      </c>
      <c r="G53" s="73" t="str">
        <f>IF('Prezenční listina'!F75=0,"",'Prezenční listina'!H75)</f>
        <v>A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2"/>
      <c r="AM53" s="102"/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102"/>
      <c r="BD53" s="102"/>
      <c r="BE53" s="102"/>
      <c r="BF53" s="102"/>
      <c r="BG53" s="102"/>
      <c r="BH53" s="102"/>
      <c r="BI53" s="102"/>
      <c r="BJ53" s="102"/>
      <c r="BK53" s="102"/>
      <c r="BL53" s="102"/>
      <c r="BM53" s="102"/>
      <c r="BN53" s="102"/>
      <c r="BO53" s="102"/>
      <c r="BP53" s="102"/>
      <c r="BQ53" s="102"/>
      <c r="BR53" s="102"/>
      <c r="BS53" s="102"/>
      <c r="BT53" s="102"/>
      <c r="BU53" s="102"/>
      <c r="BV53" s="102"/>
      <c r="BW53" s="102"/>
      <c r="BX53" s="102"/>
      <c r="BY53" s="102"/>
      <c r="BZ53" s="102"/>
      <c r="CA53" s="102"/>
      <c r="CB53" s="102"/>
      <c r="CC53" s="102"/>
      <c r="CD53" s="102"/>
      <c r="CE53" s="102"/>
      <c r="CF53" s="102"/>
    </row>
    <row r="54" spans="1:84" s="103" customFormat="1" ht="15.95" customHeight="1">
      <c r="A54" s="48">
        <f t="shared" si="1"/>
        <v>50</v>
      </c>
      <c r="B54" s="78">
        <f>IF('Prezenční listina'!F76=0,"",'Prezenční listina'!F76)</f>
        <v>59</v>
      </c>
      <c r="C54" s="86" t="str">
        <f>IF('Prezenční listina'!F76=0,"",'Prezenční listina'!B76)</f>
        <v>Hakl</v>
      </c>
      <c r="D54" s="86" t="str">
        <f>IF('Prezenční listina'!F76=0,"",'Prezenční listina'!C76)</f>
        <v>Martin</v>
      </c>
      <c r="E54" s="72">
        <f>IF('Prezenční listina'!F76=0,"",'Prezenční listina'!D76)</f>
        <v>1987</v>
      </c>
      <c r="F54" s="72" t="str">
        <f>IF('Prezenční listina'!F76=0,"",'Prezenční listina'!E76)</f>
        <v>RWTTC Žďár nad Sázavou</v>
      </c>
      <c r="G54" s="73" t="str">
        <f>IF('Prezenční listina'!F76=0,"",'Prezenční listina'!H76)</f>
        <v>A</v>
      </c>
      <c r="H54" s="102"/>
      <c r="I54" s="102"/>
      <c r="J54" s="102"/>
      <c r="K54" s="102"/>
      <c r="L54" s="102"/>
      <c r="M54" s="102"/>
      <c r="N54" s="102"/>
      <c r="O54" s="102"/>
      <c r="P54" s="102"/>
      <c r="Q54" s="102"/>
      <c r="R54" s="102"/>
      <c r="S54" s="102"/>
      <c r="T54" s="102"/>
      <c r="U54" s="102"/>
      <c r="V54" s="102"/>
      <c r="W54" s="102"/>
      <c r="X54" s="102"/>
      <c r="Y54" s="102"/>
      <c r="Z54" s="102"/>
      <c r="AA54" s="102"/>
      <c r="AB54" s="102"/>
      <c r="AC54" s="102"/>
      <c r="AD54" s="102"/>
      <c r="AE54" s="102"/>
      <c r="AF54" s="102"/>
      <c r="AG54" s="102"/>
      <c r="AH54" s="102"/>
      <c r="AI54" s="102"/>
      <c r="AJ54" s="102"/>
      <c r="AK54" s="102"/>
      <c r="AL54" s="102"/>
      <c r="AM54" s="102"/>
      <c r="AN54" s="102"/>
      <c r="AO54" s="102"/>
      <c r="AP54" s="102"/>
      <c r="AQ54" s="102"/>
      <c r="AR54" s="102"/>
      <c r="AS54" s="102"/>
      <c r="AT54" s="102"/>
      <c r="AU54" s="102"/>
      <c r="AV54" s="102"/>
      <c r="AW54" s="102"/>
      <c r="AX54" s="102"/>
      <c r="AY54" s="102"/>
      <c r="AZ54" s="102"/>
      <c r="BA54" s="102"/>
      <c r="BB54" s="102"/>
      <c r="BC54" s="102"/>
      <c r="BD54" s="102"/>
      <c r="BE54" s="102"/>
      <c r="BF54" s="102"/>
      <c r="BG54" s="102"/>
      <c r="BH54" s="102"/>
      <c r="BI54" s="102"/>
      <c r="BJ54" s="102"/>
      <c r="BK54" s="102"/>
      <c r="BL54" s="102"/>
      <c r="BM54" s="102"/>
      <c r="BN54" s="102"/>
      <c r="BO54" s="102"/>
      <c r="BP54" s="102"/>
      <c r="BQ54" s="102"/>
      <c r="BR54" s="102"/>
      <c r="BS54" s="102"/>
      <c r="BT54" s="102"/>
      <c r="BU54" s="102"/>
      <c r="BV54" s="102"/>
      <c r="BW54" s="102"/>
      <c r="BX54" s="102"/>
      <c r="BY54" s="102"/>
      <c r="BZ54" s="102"/>
      <c r="CA54" s="102"/>
      <c r="CB54" s="102"/>
      <c r="CC54" s="102"/>
      <c r="CD54" s="102"/>
      <c r="CE54" s="102"/>
      <c r="CF54" s="102"/>
    </row>
    <row r="55" spans="1:84" s="103" customFormat="1" ht="15.95" customHeight="1">
      <c r="A55" s="48">
        <f t="shared" si="1"/>
        <v>51</v>
      </c>
      <c r="B55" s="78">
        <f>IF('Prezenční listina'!F77=0,"",'Prezenční listina'!F77)</f>
        <v>60</v>
      </c>
      <c r="C55" s="86" t="str">
        <f>IF('Prezenční listina'!F77=0,"",'Prezenční listina'!B77)</f>
        <v>Boháč</v>
      </c>
      <c r="D55" s="86" t="str">
        <f>IF('Prezenční listina'!F77=0,"",'Prezenční listina'!C77)</f>
        <v>Jiří</v>
      </c>
      <c r="E55" s="72">
        <f>IF('Prezenční listina'!F77=0,"",'Prezenční listina'!D77)</f>
        <v>1954</v>
      </c>
      <c r="F55" s="72" t="str">
        <f>IF('Prezenční listina'!F77=0,"",'Prezenční listina'!E77)</f>
        <v>Behej Brno.com</v>
      </c>
      <c r="G55" s="73" t="str">
        <f>IF('Prezenční listina'!F77=0,"",'Prezenční listina'!H77)</f>
        <v>D</v>
      </c>
      <c r="H55" s="102"/>
      <c r="I55" s="102"/>
      <c r="J55" s="102"/>
      <c r="K55" s="102"/>
      <c r="L55" s="102"/>
      <c r="M55" s="102"/>
      <c r="N55" s="102"/>
      <c r="O55" s="102"/>
      <c r="P55" s="102"/>
      <c r="Q55" s="102"/>
      <c r="R55" s="102"/>
      <c r="S55" s="102"/>
      <c r="T55" s="102"/>
      <c r="U55" s="102"/>
      <c r="V55" s="102"/>
      <c r="W55" s="102"/>
      <c r="X55" s="102"/>
      <c r="Y55" s="102"/>
      <c r="Z55" s="102"/>
      <c r="AA55" s="102"/>
      <c r="AB55" s="102"/>
      <c r="AC55" s="102"/>
      <c r="AD55" s="102"/>
      <c r="AE55" s="102"/>
      <c r="AF55" s="102"/>
      <c r="AG55" s="102"/>
      <c r="AH55" s="102"/>
      <c r="AI55" s="102"/>
      <c r="AJ55" s="102"/>
      <c r="AK55" s="102"/>
      <c r="AL55" s="102"/>
      <c r="AM55" s="102"/>
      <c r="AN55" s="102"/>
      <c r="AO55" s="102"/>
      <c r="AP55" s="102"/>
      <c r="AQ55" s="102"/>
      <c r="AR55" s="102"/>
      <c r="AS55" s="102"/>
      <c r="AT55" s="102"/>
      <c r="AU55" s="102"/>
      <c r="AV55" s="102"/>
      <c r="AW55" s="102"/>
      <c r="AX55" s="102"/>
      <c r="AY55" s="102"/>
      <c r="AZ55" s="102"/>
      <c r="BA55" s="102"/>
      <c r="BB55" s="102"/>
      <c r="BC55" s="102"/>
      <c r="BD55" s="102"/>
      <c r="BE55" s="102"/>
      <c r="BF55" s="102"/>
      <c r="BG55" s="102"/>
      <c r="BH55" s="102"/>
      <c r="BI55" s="102"/>
      <c r="BJ55" s="102"/>
      <c r="BK55" s="102"/>
      <c r="BL55" s="102"/>
      <c r="BM55" s="102"/>
      <c r="BN55" s="102"/>
      <c r="BO55" s="102"/>
      <c r="BP55" s="102"/>
      <c r="BQ55" s="102"/>
      <c r="BR55" s="102"/>
      <c r="BS55" s="102"/>
      <c r="BT55" s="102"/>
      <c r="BU55" s="102"/>
      <c r="BV55" s="102"/>
      <c r="BW55" s="102"/>
      <c r="BX55" s="102"/>
      <c r="BY55" s="102"/>
      <c r="BZ55" s="102"/>
      <c r="CA55" s="102"/>
      <c r="CB55" s="102"/>
      <c r="CC55" s="102"/>
      <c r="CD55" s="102"/>
      <c r="CE55" s="102"/>
      <c r="CF55" s="102"/>
    </row>
    <row r="56" spans="1:84" s="103" customFormat="1" ht="15.95" customHeight="1">
      <c r="A56" s="48">
        <f t="shared" si="1"/>
        <v>52</v>
      </c>
      <c r="B56" s="78">
        <f>IF('Prezenční listina'!F78=0,"",'Prezenční listina'!F78)</f>
        <v>61</v>
      </c>
      <c r="C56" s="86" t="str">
        <f>IF('Prezenční listina'!F78=0,"",'Prezenční listina'!B78)</f>
        <v>Šperka</v>
      </c>
      <c r="D56" s="86" t="str">
        <f>IF('Prezenční listina'!F78=0,"",'Prezenční listina'!C78)</f>
        <v>Oldřich</v>
      </c>
      <c r="E56" s="72">
        <f>IF('Prezenční listina'!F78=0,"",'Prezenční listina'!D78)</f>
        <v>1956</v>
      </c>
      <c r="F56" s="72" t="str">
        <f>IF('Prezenční listina'!F78=0,"",'Prezenční listina'!E78)</f>
        <v>Jedovnice</v>
      </c>
      <c r="G56" s="73" t="str">
        <f>IF('Prezenční listina'!F78=0,"",'Prezenční listina'!H78)</f>
        <v>D</v>
      </c>
      <c r="H56" s="102"/>
      <c r="I56" s="102"/>
      <c r="J56" s="102"/>
      <c r="K56" s="102"/>
      <c r="L56" s="102"/>
      <c r="M56" s="102"/>
      <c r="N56" s="102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2"/>
      <c r="AC56" s="102"/>
      <c r="AD56" s="102"/>
      <c r="AE56" s="102"/>
      <c r="AF56" s="102"/>
      <c r="AG56" s="102"/>
      <c r="AH56" s="102"/>
      <c r="AI56" s="102"/>
      <c r="AJ56" s="102"/>
      <c r="AK56" s="102"/>
      <c r="AL56" s="102"/>
      <c r="AM56" s="102"/>
      <c r="AN56" s="102"/>
      <c r="AO56" s="102"/>
      <c r="AP56" s="102"/>
      <c r="AQ56" s="102"/>
      <c r="AR56" s="102"/>
      <c r="AS56" s="102"/>
      <c r="AT56" s="102"/>
      <c r="AU56" s="102"/>
      <c r="AV56" s="102"/>
      <c r="AW56" s="102"/>
      <c r="AX56" s="102"/>
      <c r="AY56" s="102"/>
      <c r="AZ56" s="102"/>
      <c r="BA56" s="102"/>
      <c r="BB56" s="102"/>
      <c r="BC56" s="102"/>
      <c r="BD56" s="102"/>
      <c r="BE56" s="102"/>
      <c r="BF56" s="102"/>
      <c r="BG56" s="102"/>
      <c r="BH56" s="102"/>
      <c r="BI56" s="102"/>
      <c r="BJ56" s="102"/>
      <c r="BK56" s="102"/>
      <c r="BL56" s="102"/>
      <c r="BM56" s="102"/>
      <c r="BN56" s="102"/>
      <c r="BO56" s="102"/>
      <c r="BP56" s="102"/>
      <c r="BQ56" s="102"/>
      <c r="BR56" s="102"/>
      <c r="BS56" s="102"/>
      <c r="BT56" s="102"/>
      <c r="BU56" s="102"/>
      <c r="BV56" s="102"/>
      <c r="BW56" s="102"/>
      <c r="BX56" s="102"/>
      <c r="BY56" s="102"/>
      <c r="BZ56" s="102"/>
      <c r="CA56" s="102"/>
      <c r="CB56" s="102"/>
      <c r="CC56" s="102"/>
      <c r="CD56" s="102"/>
      <c r="CE56" s="102"/>
      <c r="CF56" s="102"/>
    </row>
    <row r="57" spans="1:84" s="103" customFormat="1" ht="15.95" customHeight="1">
      <c r="A57" s="48">
        <f t="shared" si="1"/>
        <v>53</v>
      </c>
      <c r="B57" s="117">
        <f>IF('Prezenční listina'!F36=0,"",'Prezenční listina'!F36)</f>
        <v>62</v>
      </c>
      <c r="C57" s="118" t="str">
        <f>IF('Prezenční listina'!F36=0,"",'Prezenční listina'!B36)</f>
        <v>Šorf</v>
      </c>
      <c r="D57" s="118" t="str">
        <f>IF('Prezenční listina'!F36=0,"",'Prezenční listina'!C36)</f>
        <v>Ivo</v>
      </c>
      <c r="E57" s="119">
        <f>IF('Prezenční listina'!F36=0,"",'Prezenční listina'!D36)</f>
        <v>1975</v>
      </c>
      <c r="F57" s="119" t="str">
        <f>IF('Prezenční listina'!F36=0,"",'Prezenční listina'!E36)</f>
        <v>ABND racing team Bystřice nad Pernštejnem</v>
      </c>
      <c r="G57" s="120" t="str">
        <f>IF('Prezenční listina'!F36=0,"",'Prezenční listina'!H36)</f>
        <v>B</v>
      </c>
      <c r="H57" s="102"/>
      <c r="I57" s="102"/>
      <c r="J57" s="102"/>
      <c r="K57" s="102"/>
      <c r="L57" s="102"/>
      <c r="M57" s="102"/>
      <c r="N57" s="102"/>
      <c r="O57" s="102"/>
      <c r="P57" s="102"/>
      <c r="Q57" s="102"/>
      <c r="R57" s="102"/>
      <c r="S57" s="102"/>
      <c r="T57" s="102"/>
      <c r="U57" s="102"/>
      <c r="V57" s="102"/>
      <c r="W57" s="102"/>
      <c r="X57" s="102"/>
      <c r="Y57" s="102"/>
      <c r="Z57" s="102"/>
      <c r="AA57" s="102"/>
      <c r="AB57" s="102"/>
      <c r="AC57" s="102"/>
      <c r="AD57" s="102"/>
      <c r="AE57" s="102"/>
      <c r="AF57" s="102"/>
      <c r="AG57" s="102"/>
      <c r="AH57" s="102"/>
      <c r="AI57" s="102"/>
      <c r="AJ57" s="102"/>
      <c r="AK57" s="102"/>
      <c r="AL57" s="102"/>
      <c r="AM57" s="102"/>
      <c r="AN57" s="102"/>
      <c r="AO57" s="102"/>
      <c r="AP57" s="102"/>
      <c r="AQ57" s="102"/>
      <c r="AR57" s="102"/>
      <c r="AS57" s="102"/>
      <c r="AT57" s="102"/>
      <c r="AU57" s="102"/>
      <c r="AV57" s="102"/>
      <c r="AW57" s="102"/>
      <c r="AX57" s="102"/>
      <c r="AY57" s="102"/>
      <c r="AZ57" s="102"/>
      <c r="BA57" s="102"/>
      <c r="BB57" s="102"/>
      <c r="BC57" s="102"/>
      <c r="BD57" s="102"/>
      <c r="BE57" s="102"/>
      <c r="BF57" s="102"/>
      <c r="BG57" s="102"/>
      <c r="BH57" s="102"/>
      <c r="BI57" s="102"/>
      <c r="BJ57" s="102"/>
      <c r="BK57" s="102"/>
      <c r="BL57" s="102"/>
      <c r="BM57" s="102"/>
      <c r="BN57" s="102"/>
      <c r="BO57" s="102"/>
      <c r="BP57" s="102"/>
      <c r="BQ57" s="102"/>
      <c r="BR57" s="102"/>
      <c r="BS57" s="102"/>
      <c r="BT57" s="102"/>
      <c r="BU57" s="102"/>
      <c r="BV57" s="102"/>
      <c r="BW57" s="102"/>
      <c r="BX57" s="102"/>
      <c r="BY57" s="102"/>
      <c r="BZ57" s="102"/>
      <c r="CA57" s="102"/>
      <c r="CB57" s="102"/>
      <c r="CC57" s="102"/>
      <c r="CD57" s="102"/>
      <c r="CE57" s="102"/>
      <c r="CF57" s="102"/>
    </row>
    <row r="58" spans="1:84" s="103" customFormat="1" ht="15.95" customHeight="1">
      <c r="A58" s="48">
        <f t="shared" si="1"/>
        <v>54</v>
      </c>
      <c r="B58" s="117">
        <f>IF('Prezenční listina'!F45=0,"",'Prezenční listina'!F45)</f>
        <v>63</v>
      </c>
      <c r="C58" s="118" t="str">
        <f>IF('Prezenční listina'!F45=0,"",'Prezenční listina'!B45)</f>
        <v>Alman</v>
      </c>
      <c r="D58" s="118" t="str">
        <f>IF('Prezenční listina'!F45=0,"",'Prezenční listina'!C45)</f>
        <v>Dušan</v>
      </c>
      <c r="E58" s="119">
        <f>IF('Prezenční listina'!F45=0,"",'Prezenční listina'!D45)</f>
        <v>1967</v>
      </c>
      <c r="F58" s="119" t="str">
        <f>IF('Prezenční listina'!F45=0,"",'Prezenční listina'!E45)</f>
        <v>BKB fanklup Babice</v>
      </c>
      <c r="G58" s="120" t="str">
        <f>IF('Prezenční listina'!F45=0,"",'Prezenční listina'!H45)</f>
        <v>B</v>
      </c>
      <c r="H58" s="102"/>
      <c r="I58" s="102"/>
      <c r="J58" s="102"/>
      <c r="K58" s="102"/>
      <c r="L58" s="102"/>
      <c r="M58" s="102"/>
      <c r="N58" s="102"/>
      <c r="O58" s="102"/>
      <c r="P58" s="102"/>
      <c r="Q58" s="102"/>
      <c r="R58" s="102"/>
      <c r="S58" s="102"/>
      <c r="T58" s="102"/>
      <c r="U58" s="102"/>
      <c r="V58" s="102"/>
      <c r="W58" s="102"/>
      <c r="X58" s="102"/>
      <c r="Y58" s="102"/>
      <c r="Z58" s="102"/>
      <c r="AA58" s="102"/>
      <c r="AB58" s="102"/>
      <c r="AC58" s="102"/>
      <c r="AD58" s="102"/>
      <c r="AE58" s="102"/>
      <c r="AF58" s="102"/>
      <c r="AG58" s="102"/>
      <c r="AH58" s="102"/>
      <c r="AI58" s="102"/>
      <c r="AJ58" s="102"/>
      <c r="AK58" s="102"/>
      <c r="AL58" s="102"/>
      <c r="AM58" s="102"/>
      <c r="AN58" s="102"/>
      <c r="AO58" s="102"/>
      <c r="AP58" s="102"/>
      <c r="AQ58" s="102"/>
      <c r="AR58" s="102"/>
      <c r="AS58" s="102"/>
      <c r="AT58" s="102"/>
      <c r="AU58" s="102"/>
      <c r="AV58" s="102"/>
      <c r="AW58" s="102"/>
      <c r="AX58" s="102"/>
      <c r="AY58" s="102"/>
      <c r="AZ58" s="102"/>
      <c r="BA58" s="102"/>
      <c r="BB58" s="102"/>
      <c r="BC58" s="102"/>
      <c r="BD58" s="102"/>
      <c r="BE58" s="102"/>
      <c r="BF58" s="102"/>
      <c r="BG58" s="102"/>
      <c r="BH58" s="102"/>
      <c r="BI58" s="102"/>
      <c r="BJ58" s="102"/>
      <c r="BK58" s="102"/>
      <c r="BL58" s="102"/>
      <c r="BM58" s="102"/>
      <c r="BN58" s="102"/>
      <c r="BO58" s="102"/>
      <c r="BP58" s="102"/>
      <c r="BQ58" s="102"/>
      <c r="BR58" s="102"/>
      <c r="BS58" s="102"/>
      <c r="BT58" s="102"/>
      <c r="BU58" s="102"/>
      <c r="BV58" s="102"/>
      <c r="BW58" s="102"/>
      <c r="BX58" s="102"/>
      <c r="BY58" s="102"/>
      <c r="BZ58" s="102"/>
      <c r="CA58" s="102"/>
      <c r="CB58" s="102"/>
      <c r="CC58" s="102"/>
      <c r="CD58" s="102"/>
      <c r="CE58" s="102"/>
      <c r="CF58" s="102"/>
    </row>
    <row r="59" spans="1:84" s="103" customFormat="1" ht="15.95" customHeight="1">
      <c r="A59" s="48">
        <f t="shared" si="1"/>
        <v>55</v>
      </c>
      <c r="B59" s="117">
        <f>IF('Prezenční listina'!F54=0,"",'Prezenční listina'!F54)</f>
        <v>64</v>
      </c>
      <c r="C59" s="118" t="str">
        <f>IF('Prezenční listina'!F54=0,"",'Prezenční listina'!B54)</f>
        <v>Pokorný</v>
      </c>
      <c r="D59" s="118" t="str">
        <f>IF('Prezenční listina'!F54=0,"",'Prezenční listina'!C54)</f>
        <v>Václav</v>
      </c>
      <c r="E59" s="119">
        <f>IF('Prezenční listina'!F54=0,"",'Prezenční listina'!D54)</f>
        <v>1978</v>
      </c>
      <c r="F59" s="119" t="str">
        <f>IF('Prezenční listina'!F54=0,"",'Prezenční listina'!E54)</f>
        <v>Brno</v>
      </c>
      <c r="G59" s="120" t="str">
        <f>IF('Prezenční listina'!F54=0,"",'Prezenční listina'!H54)</f>
        <v>A</v>
      </c>
      <c r="H59" s="102"/>
      <c r="I59" s="102"/>
      <c r="J59" s="102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2"/>
      <c r="AA59" s="102"/>
      <c r="AB59" s="102"/>
      <c r="AC59" s="102"/>
      <c r="AD59" s="102"/>
      <c r="AE59" s="102"/>
      <c r="AF59" s="102"/>
      <c r="AG59" s="102"/>
      <c r="AH59" s="102"/>
      <c r="AI59" s="102"/>
      <c r="AJ59" s="102"/>
      <c r="AK59" s="102"/>
      <c r="AL59" s="102"/>
      <c r="AM59" s="102"/>
      <c r="AN59" s="102"/>
      <c r="AO59" s="102"/>
      <c r="AP59" s="102"/>
      <c r="AQ59" s="102"/>
      <c r="AR59" s="102"/>
      <c r="AS59" s="102"/>
      <c r="AT59" s="102"/>
      <c r="AU59" s="102"/>
      <c r="AV59" s="102"/>
      <c r="AW59" s="102"/>
      <c r="AX59" s="102"/>
      <c r="AY59" s="102"/>
      <c r="AZ59" s="102"/>
      <c r="BA59" s="102"/>
      <c r="BB59" s="102"/>
      <c r="BC59" s="102"/>
      <c r="BD59" s="102"/>
      <c r="BE59" s="102"/>
      <c r="BF59" s="102"/>
      <c r="BG59" s="102"/>
      <c r="BH59" s="102"/>
      <c r="BI59" s="102"/>
      <c r="BJ59" s="102"/>
      <c r="BK59" s="102"/>
      <c r="BL59" s="102"/>
      <c r="BM59" s="102"/>
      <c r="BN59" s="102"/>
      <c r="BO59" s="102"/>
      <c r="BP59" s="102"/>
      <c r="BQ59" s="102"/>
      <c r="BR59" s="102"/>
      <c r="BS59" s="102"/>
      <c r="BT59" s="102"/>
      <c r="BU59" s="102"/>
      <c r="BV59" s="102"/>
      <c r="BW59" s="102"/>
      <c r="BX59" s="102"/>
      <c r="BY59" s="102"/>
      <c r="BZ59" s="102"/>
      <c r="CA59" s="102"/>
      <c r="CB59" s="102"/>
      <c r="CC59" s="102"/>
      <c r="CD59" s="102"/>
      <c r="CE59" s="102"/>
      <c r="CF59" s="102"/>
    </row>
    <row r="60" spans="1:84" s="103" customFormat="1" ht="15.95" customHeight="1">
      <c r="A60" s="48">
        <f t="shared" si="1"/>
        <v>56</v>
      </c>
      <c r="B60" s="78">
        <f>IF('Prezenční listina'!F79=0,"",'Prezenční listina'!F79)</f>
        <v>67</v>
      </c>
      <c r="C60" s="86" t="str">
        <f>IF('Prezenční listina'!F79=0,"",'Prezenční listina'!B79)</f>
        <v>Novosedlík</v>
      </c>
      <c r="D60" s="86" t="str">
        <f>IF('Prezenční listina'!F79=0,"",'Prezenční listina'!C79)</f>
        <v>Ľubomír</v>
      </c>
      <c r="E60" s="72">
        <f>IF('Prezenční listina'!F79=0,"",'Prezenční listina'!D79)</f>
        <v>1966</v>
      </c>
      <c r="F60" s="72" t="str">
        <f>IF('Prezenční listina'!F79=0,"",'Prezenční listina'!E79)</f>
        <v>ŠK pre Radosť Nitra</v>
      </c>
      <c r="G60" s="73" t="str">
        <f>IF('Prezenční listina'!F79=0,"",'Prezenční listina'!H79)</f>
        <v>C</v>
      </c>
      <c r="H60" s="102"/>
      <c r="I60" s="102"/>
      <c r="J60" s="102"/>
      <c r="K60" s="102"/>
      <c r="L60" s="102"/>
      <c r="M60" s="102"/>
      <c r="N60" s="102"/>
      <c r="O60" s="102"/>
      <c r="P60" s="102"/>
      <c r="Q60" s="102"/>
      <c r="R60" s="102"/>
      <c r="S60" s="102"/>
      <c r="T60" s="102"/>
      <c r="U60" s="102"/>
      <c r="V60" s="102"/>
      <c r="W60" s="102"/>
      <c r="X60" s="102"/>
      <c r="Y60" s="102"/>
      <c r="Z60" s="102"/>
      <c r="AA60" s="102"/>
      <c r="AB60" s="102"/>
      <c r="AC60" s="102"/>
      <c r="AD60" s="102"/>
      <c r="AE60" s="102"/>
      <c r="AF60" s="102"/>
      <c r="AG60" s="102"/>
      <c r="AH60" s="102"/>
      <c r="AI60" s="102"/>
      <c r="AJ60" s="102"/>
      <c r="AK60" s="102"/>
      <c r="AL60" s="102"/>
      <c r="AM60" s="102"/>
      <c r="AN60" s="102"/>
      <c r="AO60" s="102"/>
      <c r="AP60" s="102"/>
      <c r="AQ60" s="102"/>
      <c r="AR60" s="102"/>
      <c r="AS60" s="102"/>
      <c r="AT60" s="102"/>
      <c r="AU60" s="102"/>
      <c r="AV60" s="102"/>
      <c r="AW60" s="102"/>
      <c r="AX60" s="102"/>
      <c r="AY60" s="102"/>
      <c r="AZ60" s="102"/>
      <c r="BA60" s="102"/>
      <c r="BB60" s="102"/>
      <c r="BC60" s="102"/>
      <c r="BD60" s="102"/>
      <c r="BE60" s="102"/>
      <c r="BF60" s="102"/>
      <c r="BG60" s="102"/>
      <c r="BH60" s="102"/>
      <c r="BI60" s="102"/>
      <c r="BJ60" s="102"/>
      <c r="BK60" s="102"/>
      <c r="BL60" s="102"/>
      <c r="BM60" s="102"/>
      <c r="BN60" s="102"/>
      <c r="BO60" s="102"/>
      <c r="BP60" s="102"/>
      <c r="BQ60" s="102"/>
      <c r="BR60" s="102"/>
      <c r="BS60" s="102"/>
      <c r="BT60" s="102"/>
      <c r="BU60" s="102"/>
      <c r="BV60" s="102"/>
      <c r="BW60" s="102"/>
      <c r="BX60" s="102"/>
      <c r="BY60" s="102"/>
      <c r="BZ60" s="102"/>
      <c r="CA60" s="102"/>
      <c r="CB60" s="102"/>
      <c r="CC60" s="102"/>
      <c r="CD60" s="102"/>
      <c r="CE60" s="102"/>
      <c r="CF60" s="102"/>
    </row>
    <row r="61" spans="1:84" s="103" customFormat="1" ht="15.95" customHeight="1">
      <c r="A61" s="48">
        <f t="shared" si="1"/>
        <v>57</v>
      </c>
      <c r="B61" s="117">
        <f>IF('Prezenční listina'!F30=0,"",'Prezenční listina'!F30)</f>
        <v>96</v>
      </c>
      <c r="C61" s="118" t="str">
        <f>IF('Prezenční listina'!F30=0,"",'Prezenční listina'!B30)</f>
        <v>Navrátil</v>
      </c>
      <c r="D61" s="118" t="str">
        <f>IF('Prezenční listina'!F30=0,"",'Prezenční listina'!C30)</f>
        <v>Miroslav</v>
      </c>
      <c r="E61" s="119">
        <f>IF('Prezenční listina'!F30=0,"",'Prezenční listina'!D30)</f>
        <v>1971</v>
      </c>
      <c r="F61" s="119" t="str">
        <f>IF('Prezenční listina'!F30=0,"",'Prezenční listina'!E30)</f>
        <v>Technocrati Tišnov</v>
      </c>
      <c r="G61" s="120" t="str">
        <f>IF('Prezenční listina'!F30=0,"",'Prezenční listina'!H30)</f>
        <v>B</v>
      </c>
      <c r="H61" s="102"/>
      <c r="I61" s="102"/>
      <c r="J61" s="102"/>
      <c r="K61" s="102"/>
      <c r="L61" s="102"/>
      <c r="M61" s="102"/>
      <c r="N61" s="102"/>
      <c r="O61" s="102"/>
      <c r="P61" s="102"/>
      <c r="Q61" s="102"/>
      <c r="R61" s="102"/>
      <c r="S61" s="102"/>
      <c r="T61" s="102"/>
      <c r="U61" s="102"/>
      <c r="V61" s="102"/>
      <c r="W61" s="102"/>
      <c r="X61" s="102"/>
      <c r="Y61" s="102"/>
      <c r="Z61" s="102"/>
      <c r="AA61" s="102"/>
      <c r="AB61" s="102"/>
      <c r="AC61" s="102"/>
      <c r="AD61" s="102"/>
      <c r="AE61" s="102"/>
      <c r="AF61" s="102"/>
      <c r="AG61" s="102"/>
      <c r="AH61" s="102"/>
      <c r="AI61" s="102"/>
      <c r="AJ61" s="102"/>
      <c r="AK61" s="102"/>
      <c r="AL61" s="102"/>
      <c r="AM61" s="102"/>
      <c r="AN61" s="102"/>
      <c r="AO61" s="102"/>
      <c r="AP61" s="102"/>
      <c r="AQ61" s="102"/>
      <c r="AR61" s="102"/>
      <c r="AS61" s="102"/>
      <c r="AT61" s="102"/>
      <c r="AU61" s="102"/>
      <c r="AV61" s="102"/>
      <c r="AW61" s="102"/>
      <c r="AX61" s="102"/>
      <c r="AY61" s="102"/>
      <c r="AZ61" s="102"/>
      <c r="BA61" s="102"/>
      <c r="BB61" s="102"/>
      <c r="BC61" s="102"/>
      <c r="BD61" s="102"/>
      <c r="BE61" s="102"/>
      <c r="BF61" s="102"/>
      <c r="BG61" s="102"/>
      <c r="BH61" s="102"/>
      <c r="BI61" s="102"/>
      <c r="BJ61" s="102"/>
      <c r="BK61" s="102"/>
      <c r="BL61" s="102"/>
      <c r="BM61" s="102"/>
      <c r="BN61" s="102"/>
      <c r="BO61" s="102"/>
      <c r="BP61" s="102"/>
      <c r="BQ61" s="102"/>
      <c r="BR61" s="102"/>
      <c r="BS61" s="102"/>
      <c r="BT61" s="102"/>
      <c r="BU61" s="102"/>
      <c r="BV61" s="102"/>
      <c r="BW61" s="102"/>
      <c r="BX61" s="102"/>
      <c r="BY61" s="102"/>
      <c r="BZ61" s="102"/>
      <c r="CA61" s="102"/>
      <c r="CB61" s="102"/>
      <c r="CC61" s="102"/>
      <c r="CD61" s="102"/>
      <c r="CE61" s="102"/>
      <c r="CF61" s="102"/>
    </row>
    <row r="62" spans="1:84" s="103" customFormat="1" ht="15.95" customHeight="1">
      <c r="A62" s="48">
        <f t="shared" si="1"/>
        <v>58</v>
      </c>
      <c r="B62" s="78">
        <f>IF('Prezenční listina'!F80=0,"",'Prezenční listina'!F80)</f>
        <v>70</v>
      </c>
      <c r="C62" s="86" t="str">
        <f>IF('Prezenční listina'!F80=0,"",'Prezenční listina'!B80)</f>
        <v>Bobková</v>
      </c>
      <c r="D62" s="86" t="str">
        <f>IF('Prezenční listina'!F80=0,"",'Prezenční listina'!C80)</f>
        <v>Milada</v>
      </c>
      <c r="E62" s="72">
        <f>IF('Prezenční listina'!F80=0,"",'Prezenční listina'!D80)</f>
        <v>1982</v>
      </c>
      <c r="F62" s="72" t="str">
        <f>IF('Prezenční listina'!F80=0,"",'Prezenční listina'!E80)</f>
        <v>SDH Chlum</v>
      </c>
      <c r="G62" s="73" t="str">
        <f>IF('Prezenční listina'!F80=0,"",'Prezenční listina'!H80)</f>
        <v>F</v>
      </c>
      <c r="H62" s="102"/>
      <c r="I62" s="102"/>
      <c r="J62" s="102"/>
      <c r="K62" s="102"/>
      <c r="L62" s="102"/>
      <c r="M62" s="102"/>
      <c r="N62" s="102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2"/>
      <c r="AA62" s="102"/>
      <c r="AB62" s="102"/>
      <c r="AC62" s="102"/>
      <c r="AD62" s="102"/>
      <c r="AE62" s="102"/>
      <c r="AF62" s="102"/>
      <c r="AG62" s="102"/>
      <c r="AH62" s="102"/>
      <c r="AI62" s="102"/>
      <c r="AJ62" s="102"/>
      <c r="AK62" s="102"/>
      <c r="AL62" s="102"/>
      <c r="AM62" s="102"/>
      <c r="AN62" s="102"/>
      <c r="AO62" s="102"/>
      <c r="AP62" s="102"/>
      <c r="AQ62" s="102"/>
      <c r="AR62" s="102"/>
      <c r="AS62" s="102"/>
      <c r="AT62" s="102"/>
      <c r="AU62" s="102"/>
      <c r="AV62" s="102"/>
      <c r="AW62" s="102"/>
      <c r="AX62" s="102"/>
      <c r="AY62" s="102"/>
      <c r="AZ62" s="102"/>
      <c r="BA62" s="102"/>
      <c r="BB62" s="102"/>
      <c r="BC62" s="102"/>
      <c r="BD62" s="102"/>
      <c r="BE62" s="102"/>
      <c r="BF62" s="102"/>
      <c r="BG62" s="102"/>
      <c r="BH62" s="102"/>
      <c r="BI62" s="102"/>
      <c r="BJ62" s="102"/>
      <c r="BK62" s="102"/>
      <c r="BL62" s="102"/>
      <c r="BM62" s="102"/>
      <c r="BN62" s="102"/>
      <c r="BO62" s="102"/>
      <c r="BP62" s="102"/>
      <c r="BQ62" s="102"/>
      <c r="BR62" s="102"/>
      <c r="BS62" s="102"/>
      <c r="BT62" s="102"/>
      <c r="BU62" s="102"/>
      <c r="BV62" s="102"/>
      <c r="BW62" s="102"/>
      <c r="BX62" s="102"/>
      <c r="BY62" s="102"/>
      <c r="BZ62" s="102"/>
      <c r="CA62" s="102"/>
      <c r="CB62" s="102"/>
      <c r="CC62" s="102"/>
      <c r="CD62" s="102"/>
      <c r="CE62" s="102"/>
      <c r="CF62" s="102"/>
    </row>
    <row r="63" spans="1:84" s="103" customFormat="1" ht="15.95" customHeight="1">
      <c r="A63" s="48">
        <f t="shared" si="1"/>
        <v>59</v>
      </c>
      <c r="B63" s="117">
        <f>IF('Prezenční listina'!F47=0,"",'Prezenční listina'!F47)</f>
        <v>72</v>
      </c>
      <c r="C63" s="118" t="str">
        <f>IF('Prezenční listina'!F47=0,"",'Prezenční listina'!B47)</f>
        <v>Hančl</v>
      </c>
      <c r="D63" s="118" t="str">
        <f>IF('Prezenční listina'!F47=0,"",'Prezenční listina'!C47)</f>
        <v>Roman</v>
      </c>
      <c r="E63" s="119">
        <f>IF('Prezenční listina'!F47=0,"",'Prezenční listina'!D47)</f>
        <v>1988</v>
      </c>
      <c r="F63" s="119" t="str">
        <f>IF('Prezenční listina'!F47=0,"",'Prezenční listina'!E47)</f>
        <v>Tišnov</v>
      </c>
      <c r="G63" s="120" t="str">
        <f>IF('Prezenční listina'!F47=0,"",'Prezenční listina'!H47)</f>
        <v>A</v>
      </c>
      <c r="H63" s="102"/>
      <c r="I63" s="102"/>
      <c r="J63" s="102"/>
      <c r="K63" s="102"/>
      <c r="L63" s="102"/>
      <c r="M63" s="102"/>
      <c r="N63" s="102"/>
      <c r="O63" s="102"/>
      <c r="P63" s="102"/>
      <c r="Q63" s="102"/>
      <c r="R63" s="102"/>
      <c r="S63" s="102"/>
      <c r="T63" s="102"/>
      <c r="U63" s="102"/>
      <c r="V63" s="102"/>
      <c r="W63" s="102"/>
      <c r="X63" s="102"/>
      <c r="Y63" s="102"/>
      <c r="Z63" s="102"/>
      <c r="AA63" s="102"/>
      <c r="AB63" s="102"/>
      <c r="AC63" s="102"/>
      <c r="AD63" s="102"/>
      <c r="AE63" s="102"/>
      <c r="AF63" s="102"/>
      <c r="AG63" s="102"/>
      <c r="AH63" s="102"/>
      <c r="AI63" s="102"/>
      <c r="AJ63" s="102"/>
      <c r="AK63" s="102"/>
      <c r="AL63" s="102"/>
      <c r="AM63" s="102"/>
      <c r="AN63" s="102"/>
      <c r="AO63" s="102"/>
      <c r="AP63" s="102"/>
      <c r="AQ63" s="102"/>
      <c r="AR63" s="102"/>
      <c r="AS63" s="102"/>
      <c r="AT63" s="102"/>
      <c r="AU63" s="102"/>
      <c r="AV63" s="102"/>
      <c r="AW63" s="102"/>
      <c r="AX63" s="102"/>
      <c r="AY63" s="102"/>
      <c r="AZ63" s="102"/>
      <c r="BA63" s="102"/>
      <c r="BB63" s="102"/>
      <c r="BC63" s="102"/>
      <c r="BD63" s="102"/>
      <c r="BE63" s="102"/>
      <c r="BF63" s="102"/>
      <c r="BG63" s="102"/>
      <c r="BH63" s="102"/>
      <c r="BI63" s="102"/>
      <c r="BJ63" s="102"/>
      <c r="BK63" s="102"/>
      <c r="BL63" s="102"/>
      <c r="BM63" s="102"/>
      <c r="BN63" s="102"/>
      <c r="BO63" s="102"/>
      <c r="BP63" s="102"/>
      <c r="BQ63" s="102"/>
      <c r="BR63" s="102"/>
      <c r="BS63" s="102"/>
      <c r="BT63" s="102"/>
      <c r="BU63" s="102"/>
      <c r="BV63" s="102"/>
      <c r="BW63" s="102"/>
      <c r="BX63" s="102"/>
      <c r="BY63" s="102"/>
      <c r="BZ63" s="102"/>
      <c r="CA63" s="102"/>
      <c r="CB63" s="102"/>
      <c r="CC63" s="102"/>
      <c r="CD63" s="102"/>
      <c r="CE63" s="102"/>
      <c r="CF63" s="102"/>
    </row>
    <row r="64" spans="1:84" s="103" customFormat="1" ht="15.95" customHeight="1">
      <c r="A64" s="48">
        <f t="shared" si="1"/>
        <v>60</v>
      </c>
      <c r="B64" s="78">
        <f>IF('Prezenční listina'!F81=0,"",'Prezenční listina'!F81)</f>
        <v>73</v>
      </c>
      <c r="C64" s="86" t="str">
        <f>IF('Prezenční listina'!F81=0,"",'Prezenční listina'!B81)</f>
        <v>Pivec</v>
      </c>
      <c r="D64" s="86" t="str">
        <f>IF('Prezenční listina'!F81=0,"",'Prezenční listina'!C81)</f>
        <v>Jan</v>
      </c>
      <c r="E64" s="72">
        <f>IF('Prezenční listina'!F81=0,"",'Prezenční listina'!D81)</f>
        <v>1981</v>
      </c>
      <c r="F64" s="72" t="str">
        <f>IF('Prezenční listina'!F81=0,"",'Prezenční listina'!E81)</f>
        <v>HAL 3000 Brno (chalupa ve Víru)</v>
      </c>
      <c r="G64" s="73" t="str">
        <f>IF('Prezenční listina'!F81=0,"",'Prezenční listina'!H81)</f>
        <v>A</v>
      </c>
      <c r="H64" s="102"/>
      <c r="I64" s="102"/>
      <c r="J64" s="102"/>
      <c r="K64" s="102"/>
      <c r="L64" s="102"/>
      <c r="M64" s="102"/>
      <c r="N64" s="102"/>
      <c r="O64" s="102"/>
      <c r="P64" s="102"/>
      <c r="Q64" s="102"/>
      <c r="R64" s="102"/>
      <c r="S64" s="102"/>
      <c r="T64" s="102"/>
      <c r="U64" s="102"/>
      <c r="V64" s="102"/>
      <c r="W64" s="102"/>
      <c r="X64" s="102"/>
      <c r="Y64" s="102"/>
      <c r="Z64" s="102"/>
      <c r="AA64" s="102"/>
      <c r="AB64" s="102"/>
      <c r="AC64" s="102"/>
      <c r="AD64" s="102"/>
      <c r="AE64" s="102"/>
      <c r="AF64" s="102"/>
      <c r="AG64" s="102"/>
      <c r="AH64" s="102"/>
      <c r="AI64" s="102"/>
      <c r="AJ64" s="102"/>
      <c r="AK64" s="102"/>
      <c r="AL64" s="102"/>
      <c r="AM64" s="102"/>
      <c r="AN64" s="102"/>
      <c r="AO64" s="102"/>
      <c r="AP64" s="102"/>
      <c r="AQ64" s="102"/>
      <c r="AR64" s="102"/>
      <c r="AS64" s="102"/>
      <c r="AT64" s="102"/>
      <c r="AU64" s="102"/>
      <c r="AV64" s="102"/>
      <c r="AW64" s="102"/>
      <c r="AX64" s="102"/>
      <c r="AY64" s="102"/>
      <c r="AZ64" s="102"/>
      <c r="BA64" s="102"/>
      <c r="BB64" s="102"/>
      <c r="BC64" s="102"/>
      <c r="BD64" s="102"/>
      <c r="BE64" s="102"/>
      <c r="BF64" s="102"/>
      <c r="BG64" s="102"/>
      <c r="BH64" s="102"/>
      <c r="BI64" s="102"/>
      <c r="BJ64" s="102"/>
      <c r="BK64" s="102"/>
      <c r="BL64" s="102"/>
      <c r="BM64" s="102"/>
      <c r="BN64" s="102"/>
      <c r="BO64" s="102"/>
      <c r="BP64" s="102"/>
      <c r="BQ64" s="102"/>
      <c r="BR64" s="102"/>
      <c r="BS64" s="102"/>
      <c r="BT64" s="102"/>
      <c r="BU64" s="102"/>
      <c r="BV64" s="102"/>
      <c r="BW64" s="102"/>
      <c r="BX64" s="102"/>
      <c r="BY64" s="102"/>
      <c r="BZ64" s="102"/>
      <c r="CA64" s="102"/>
      <c r="CB64" s="102"/>
      <c r="CC64" s="102"/>
      <c r="CD64" s="102"/>
      <c r="CE64" s="102"/>
      <c r="CF64" s="102"/>
    </row>
    <row r="65" spans="1:84" s="103" customFormat="1" ht="15.95" customHeight="1">
      <c r="A65" s="48">
        <f t="shared" si="1"/>
        <v>61</v>
      </c>
      <c r="B65" s="78">
        <f>IF('Prezenční listina'!F82=0,"",'Prezenční listina'!F82)</f>
        <v>74</v>
      </c>
      <c r="C65" s="86" t="str">
        <f>IF('Prezenční listina'!F82=0,"",'Prezenční listina'!B82)</f>
        <v>Macháček</v>
      </c>
      <c r="D65" s="86" t="str">
        <f>IF('Prezenční listina'!F82=0,"",'Prezenční listina'!C82)</f>
        <v>Martin</v>
      </c>
      <c r="E65" s="72">
        <f>IF('Prezenční listina'!F82=0,"",'Prezenční listina'!D82)</f>
        <v>1955</v>
      </c>
      <c r="F65" s="72" t="str">
        <f>IF('Prezenční listina'!F82=0,"",'Prezenční listina'!E82)</f>
        <v>Javůrek</v>
      </c>
      <c r="G65" s="73" t="str">
        <f>IF('Prezenční listina'!F82=0,"",'Prezenční listina'!H82)</f>
        <v>D</v>
      </c>
      <c r="H65" s="102"/>
      <c r="I65" s="102"/>
      <c r="J65" s="102"/>
      <c r="K65" s="102"/>
      <c r="L65" s="102"/>
      <c r="M65" s="102"/>
      <c r="N65" s="102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2"/>
      <c r="AA65" s="102"/>
      <c r="AB65" s="102"/>
      <c r="AC65" s="102"/>
      <c r="AD65" s="102"/>
      <c r="AE65" s="102"/>
      <c r="AF65" s="102"/>
      <c r="AG65" s="102"/>
      <c r="AH65" s="102"/>
      <c r="AI65" s="102"/>
      <c r="AJ65" s="102"/>
      <c r="AK65" s="102"/>
      <c r="AL65" s="102"/>
      <c r="AM65" s="102"/>
      <c r="AN65" s="102"/>
      <c r="AO65" s="102"/>
      <c r="AP65" s="102"/>
      <c r="AQ65" s="102"/>
      <c r="AR65" s="102"/>
      <c r="AS65" s="102"/>
      <c r="AT65" s="102"/>
      <c r="AU65" s="102"/>
      <c r="AV65" s="102"/>
      <c r="AW65" s="102"/>
      <c r="AX65" s="102"/>
      <c r="AY65" s="102"/>
      <c r="AZ65" s="102"/>
      <c r="BA65" s="102"/>
      <c r="BB65" s="102"/>
      <c r="BC65" s="102"/>
      <c r="BD65" s="102"/>
      <c r="BE65" s="102"/>
      <c r="BF65" s="102"/>
      <c r="BG65" s="102"/>
      <c r="BH65" s="102"/>
      <c r="BI65" s="102"/>
      <c r="BJ65" s="102"/>
      <c r="BK65" s="102"/>
      <c r="BL65" s="102"/>
      <c r="BM65" s="102"/>
      <c r="BN65" s="102"/>
      <c r="BO65" s="102"/>
      <c r="BP65" s="102"/>
      <c r="BQ65" s="102"/>
      <c r="BR65" s="102"/>
      <c r="BS65" s="102"/>
      <c r="BT65" s="102"/>
      <c r="BU65" s="102"/>
      <c r="BV65" s="102"/>
      <c r="BW65" s="102"/>
      <c r="BX65" s="102"/>
      <c r="BY65" s="102"/>
      <c r="BZ65" s="102"/>
      <c r="CA65" s="102"/>
      <c r="CB65" s="102"/>
      <c r="CC65" s="102"/>
      <c r="CD65" s="102"/>
      <c r="CE65" s="102"/>
      <c r="CF65" s="102"/>
    </row>
    <row r="66" spans="1:84" s="103" customFormat="1" ht="15.95" customHeight="1">
      <c r="A66" s="48">
        <f t="shared" si="1"/>
        <v>62</v>
      </c>
      <c r="B66" s="117">
        <f>IF('Prezenční listina'!F17=0,"",'Prezenční listina'!F17)</f>
        <v>75</v>
      </c>
      <c r="C66" s="118" t="str">
        <f>IF('Prezenční listina'!F17=0,"",'Prezenční listina'!B17)</f>
        <v>Konečný</v>
      </c>
      <c r="D66" s="118" t="str">
        <f>IF('Prezenční listina'!F17=0,"",'Prezenční listina'!C17)</f>
        <v>Jaroslav</v>
      </c>
      <c r="E66" s="119">
        <f>IF('Prezenční listina'!F17=0,"",'Prezenční listina'!D17)</f>
        <v>1969</v>
      </c>
      <c r="F66" s="119" t="str">
        <f>IF('Prezenční listina'!F17=0,"",'Prezenční listina'!E17)</f>
        <v>Essens Popůvky</v>
      </c>
      <c r="G66" s="120" t="str">
        <f>IF('Prezenční listina'!F17=0,"",'Prezenční listina'!H17)</f>
        <v>B</v>
      </c>
      <c r="H66" s="102"/>
      <c r="I66" s="102"/>
      <c r="J66" s="102"/>
      <c r="K66" s="102"/>
      <c r="L66" s="102"/>
      <c r="M66" s="102"/>
      <c r="N66" s="102"/>
      <c r="O66" s="102"/>
      <c r="P66" s="102"/>
      <c r="Q66" s="102"/>
      <c r="R66" s="102"/>
      <c r="S66" s="102"/>
      <c r="T66" s="102"/>
      <c r="U66" s="102"/>
      <c r="V66" s="102"/>
      <c r="W66" s="102"/>
      <c r="X66" s="102"/>
      <c r="Y66" s="102"/>
      <c r="Z66" s="102"/>
      <c r="AA66" s="102"/>
      <c r="AB66" s="102"/>
      <c r="AC66" s="102"/>
      <c r="AD66" s="102"/>
      <c r="AE66" s="102"/>
      <c r="AF66" s="102"/>
      <c r="AG66" s="102"/>
      <c r="AH66" s="102"/>
      <c r="AI66" s="102"/>
      <c r="AJ66" s="102"/>
      <c r="AK66" s="102"/>
      <c r="AL66" s="102"/>
      <c r="AM66" s="102"/>
      <c r="AN66" s="102"/>
      <c r="AO66" s="102"/>
      <c r="AP66" s="102"/>
      <c r="AQ66" s="102"/>
      <c r="AR66" s="102"/>
      <c r="AS66" s="102"/>
      <c r="AT66" s="102"/>
      <c r="AU66" s="102"/>
      <c r="AV66" s="102"/>
      <c r="AW66" s="102"/>
      <c r="AX66" s="102"/>
      <c r="AY66" s="102"/>
      <c r="AZ66" s="102"/>
      <c r="BA66" s="102"/>
      <c r="BB66" s="102"/>
      <c r="BC66" s="102"/>
      <c r="BD66" s="102"/>
      <c r="BE66" s="102"/>
      <c r="BF66" s="102"/>
      <c r="BG66" s="102"/>
      <c r="BH66" s="102"/>
      <c r="BI66" s="102"/>
      <c r="BJ66" s="102"/>
      <c r="BK66" s="102"/>
      <c r="BL66" s="102"/>
      <c r="BM66" s="102"/>
      <c r="BN66" s="102"/>
      <c r="BO66" s="102"/>
      <c r="BP66" s="102"/>
      <c r="BQ66" s="102"/>
      <c r="BR66" s="102"/>
      <c r="BS66" s="102"/>
      <c r="BT66" s="102"/>
      <c r="BU66" s="102"/>
      <c r="BV66" s="102"/>
      <c r="BW66" s="102"/>
      <c r="BX66" s="102"/>
      <c r="BY66" s="102"/>
      <c r="BZ66" s="102"/>
      <c r="CA66" s="102"/>
      <c r="CB66" s="102"/>
      <c r="CC66" s="102"/>
      <c r="CD66" s="102"/>
      <c r="CE66" s="102"/>
      <c r="CF66" s="102"/>
    </row>
    <row r="67" spans="1:84" s="103" customFormat="1" ht="15.95" customHeight="1">
      <c r="A67" s="48">
        <f t="shared" si="1"/>
        <v>63</v>
      </c>
      <c r="B67" s="117">
        <f>IF('Prezenční listina'!F18=0,"",'Prezenční listina'!F18)</f>
        <v>76</v>
      </c>
      <c r="C67" s="118" t="str">
        <f>IF('Prezenční listina'!F18=0,"",'Prezenční listina'!B18)</f>
        <v>Konečný</v>
      </c>
      <c r="D67" s="118" t="str">
        <f>IF('Prezenční listina'!F18=0,"",'Prezenční listina'!C18)</f>
        <v>Libor</v>
      </c>
      <c r="E67" s="119">
        <f>IF('Prezenční listina'!F18=0,"",'Prezenční listina'!D18)</f>
        <v>1971</v>
      </c>
      <c r="F67" s="119" t="str">
        <f>IF('Prezenční listina'!F18=0,"",'Prezenční listina'!E18)</f>
        <v>Kuřim</v>
      </c>
      <c r="G67" s="120" t="str">
        <f>IF('Prezenční listina'!F18=0,"",'Prezenční listina'!H18)</f>
        <v>B</v>
      </c>
      <c r="H67" s="102"/>
      <c r="I67" s="102"/>
      <c r="J67" s="102"/>
      <c r="K67" s="102"/>
      <c r="L67" s="102"/>
      <c r="M67" s="102"/>
      <c r="N67" s="102"/>
      <c r="O67" s="102"/>
      <c r="P67" s="102"/>
      <c r="Q67" s="102"/>
      <c r="R67" s="102"/>
      <c r="S67" s="102"/>
      <c r="T67" s="102"/>
      <c r="U67" s="102"/>
      <c r="V67" s="102"/>
      <c r="W67" s="102"/>
      <c r="X67" s="102"/>
      <c r="Y67" s="102"/>
      <c r="Z67" s="102"/>
      <c r="AA67" s="102"/>
      <c r="AB67" s="102"/>
      <c r="AC67" s="102"/>
      <c r="AD67" s="102"/>
      <c r="AE67" s="102"/>
      <c r="AF67" s="102"/>
      <c r="AG67" s="102"/>
      <c r="AH67" s="102"/>
      <c r="AI67" s="102"/>
      <c r="AJ67" s="102"/>
      <c r="AK67" s="102"/>
      <c r="AL67" s="102"/>
      <c r="AM67" s="102"/>
      <c r="AN67" s="102"/>
      <c r="AO67" s="102"/>
      <c r="AP67" s="102"/>
      <c r="AQ67" s="102"/>
      <c r="AR67" s="102"/>
      <c r="AS67" s="102"/>
      <c r="AT67" s="102"/>
      <c r="AU67" s="102"/>
      <c r="AV67" s="102"/>
      <c r="AW67" s="102"/>
      <c r="AX67" s="102"/>
      <c r="AY67" s="102"/>
      <c r="AZ67" s="102"/>
      <c r="BA67" s="102"/>
      <c r="BB67" s="102"/>
      <c r="BC67" s="102"/>
      <c r="BD67" s="102"/>
      <c r="BE67" s="102"/>
      <c r="BF67" s="102"/>
      <c r="BG67" s="102"/>
      <c r="BH67" s="102"/>
      <c r="BI67" s="102"/>
      <c r="BJ67" s="102"/>
      <c r="BK67" s="102"/>
      <c r="BL67" s="102"/>
      <c r="BM67" s="102"/>
      <c r="BN67" s="102"/>
      <c r="BO67" s="102"/>
      <c r="BP67" s="102"/>
      <c r="BQ67" s="102"/>
      <c r="BR67" s="102"/>
      <c r="BS67" s="102"/>
      <c r="BT67" s="102"/>
      <c r="BU67" s="102"/>
      <c r="BV67" s="102"/>
      <c r="BW67" s="102"/>
      <c r="BX67" s="102"/>
      <c r="BY67" s="102"/>
      <c r="BZ67" s="102"/>
      <c r="CA67" s="102"/>
      <c r="CB67" s="102"/>
      <c r="CC67" s="102"/>
      <c r="CD67" s="102"/>
      <c r="CE67" s="102"/>
      <c r="CF67" s="102"/>
    </row>
    <row r="68" spans="1:84" s="103" customFormat="1" ht="15.95" customHeight="1">
      <c r="A68" s="48">
        <f t="shared" si="1"/>
        <v>64</v>
      </c>
      <c r="B68" s="117">
        <f>IF('Prezenční listina'!F48=0,"",'Prezenční listina'!F48)</f>
        <v>77</v>
      </c>
      <c r="C68" s="118" t="str">
        <f>IF('Prezenční listina'!F48=0,"",'Prezenční listina'!B48)</f>
        <v>Jaskulka</v>
      </c>
      <c r="D68" s="118" t="str">
        <f>IF('Prezenční listina'!F48=0,"",'Prezenční listina'!C48)</f>
        <v>Martin</v>
      </c>
      <c r="E68" s="119">
        <f>IF('Prezenční listina'!F48=0,"",'Prezenční listina'!D48)</f>
        <v>1968</v>
      </c>
      <c r="F68" s="119" t="str">
        <f>IF('Prezenční listina'!F48=0,"",'Prezenční listina'!E48)</f>
        <v>Kuřim</v>
      </c>
      <c r="G68" s="120" t="str">
        <f>IF('Prezenční listina'!F48=0,"",'Prezenční listina'!H48)</f>
        <v>B</v>
      </c>
      <c r="H68" s="102"/>
      <c r="I68" s="102"/>
      <c r="J68" s="102"/>
      <c r="K68" s="102"/>
      <c r="L68" s="102"/>
      <c r="M68" s="102"/>
      <c r="N68" s="102"/>
      <c r="O68" s="102"/>
      <c r="P68" s="102"/>
      <c r="Q68" s="102"/>
      <c r="R68" s="102"/>
      <c r="S68" s="102"/>
      <c r="T68" s="102"/>
      <c r="U68" s="102"/>
      <c r="V68" s="102"/>
      <c r="W68" s="102"/>
      <c r="X68" s="102"/>
      <c r="Y68" s="102"/>
      <c r="Z68" s="102"/>
      <c r="AA68" s="102"/>
      <c r="AB68" s="102"/>
      <c r="AC68" s="102"/>
      <c r="AD68" s="102"/>
      <c r="AE68" s="102"/>
      <c r="AF68" s="102"/>
      <c r="AG68" s="102"/>
      <c r="AH68" s="102"/>
      <c r="AI68" s="102"/>
      <c r="AJ68" s="102"/>
      <c r="AK68" s="102"/>
      <c r="AL68" s="102"/>
      <c r="AM68" s="102"/>
      <c r="AN68" s="102"/>
      <c r="AO68" s="102"/>
      <c r="AP68" s="102"/>
      <c r="AQ68" s="102"/>
      <c r="AR68" s="102"/>
      <c r="AS68" s="102"/>
      <c r="AT68" s="102"/>
      <c r="AU68" s="102"/>
      <c r="AV68" s="102"/>
      <c r="AW68" s="102"/>
      <c r="AX68" s="102"/>
      <c r="AY68" s="102"/>
      <c r="AZ68" s="102"/>
      <c r="BA68" s="102"/>
      <c r="BB68" s="102"/>
      <c r="BC68" s="102"/>
      <c r="BD68" s="102"/>
      <c r="BE68" s="102"/>
      <c r="BF68" s="102"/>
      <c r="BG68" s="102"/>
      <c r="BH68" s="102"/>
      <c r="BI68" s="102"/>
      <c r="BJ68" s="102"/>
      <c r="BK68" s="102"/>
      <c r="BL68" s="102"/>
      <c r="BM68" s="102"/>
      <c r="BN68" s="102"/>
      <c r="BO68" s="102"/>
      <c r="BP68" s="102"/>
      <c r="BQ68" s="102"/>
      <c r="BR68" s="102"/>
      <c r="BS68" s="102"/>
      <c r="BT68" s="102"/>
      <c r="BU68" s="102"/>
      <c r="BV68" s="102"/>
      <c r="BW68" s="102"/>
      <c r="BX68" s="102"/>
      <c r="BY68" s="102"/>
      <c r="BZ68" s="102"/>
      <c r="CA68" s="102"/>
      <c r="CB68" s="102"/>
      <c r="CC68" s="102"/>
      <c r="CD68" s="102"/>
      <c r="CE68" s="102"/>
      <c r="CF68" s="102"/>
    </row>
    <row r="69" spans="1:84" s="103" customFormat="1" ht="15.95" customHeight="1">
      <c r="A69" s="48" t="str">
        <f t="shared" si="1"/>
        <v/>
      </c>
      <c r="B69" s="117" t="str">
        <f>IF('Prezenční listina'!F4=0,"",'Prezenční listina'!F4)</f>
        <v/>
      </c>
      <c r="C69" s="118" t="str">
        <f>IF('Prezenční listina'!F4=0,"",'Prezenční listina'!B4)</f>
        <v/>
      </c>
      <c r="D69" s="118" t="str">
        <f>IF('Prezenční listina'!F4=0,"",'Prezenční listina'!C4)</f>
        <v/>
      </c>
      <c r="E69" s="119" t="str">
        <f>IF('Prezenční listina'!F4=0,"",'Prezenční listina'!D4)</f>
        <v/>
      </c>
      <c r="F69" s="119" t="str">
        <f>IF('Prezenční listina'!F4=0,"",'Prezenční listina'!E4)</f>
        <v/>
      </c>
      <c r="G69" s="120" t="str">
        <f>IF('Prezenční listina'!F4=0,"",'Prezenční listina'!H4)</f>
        <v/>
      </c>
      <c r="H69" s="102"/>
      <c r="I69" s="102"/>
      <c r="J69" s="102"/>
      <c r="K69" s="102"/>
      <c r="L69" s="102"/>
      <c r="M69" s="102"/>
      <c r="N69" s="102"/>
      <c r="O69" s="102"/>
      <c r="P69" s="102"/>
      <c r="Q69" s="102"/>
      <c r="R69" s="102"/>
      <c r="S69" s="102"/>
      <c r="T69" s="102"/>
      <c r="U69" s="102"/>
      <c r="V69" s="102"/>
      <c r="W69" s="102"/>
      <c r="X69" s="102"/>
      <c r="Y69" s="102"/>
      <c r="Z69" s="102"/>
      <c r="AA69" s="102"/>
      <c r="AB69" s="102"/>
      <c r="AC69" s="102"/>
      <c r="AD69" s="102"/>
      <c r="AE69" s="102"/>
      <c r="AF69" s="102"/>
      <c r="AG69" s="102"/>
      <c r="AH69" s="102"/>
      <c r="AI69" s="102"/>
      <c r="AJ69" s="102"/>
      <c r="AK69" s="102"/>
      <c r="AL69" s="102"/>
      <c r="AM69" s="102"/>
      <c r="AN69" s="102"/>
      <c r="AO69" s="102"/>
      <c r="AP69" s="102"/>
      <c r="AQ69" s="102"/>
      <c r="AR69" s="102"/>
      <c r="AS69" s="102"/>
      <c r="AT69" s="102"/>
      <c r="AU69" s="102"/>
      <c r="AV69" s="102"/>
      <c r="AW69" s="102"/>
      <c r="AX69" s="102"/>
      <c r="AY69" s="102"/>
      <c r="AZ69" s="102"/>
      <c r="BA69" s="102"/>
      <c r="BB69" s="102"/>
      <c r="BC69" s="102"/>
      <c r="BD69" s="102"/>
      <c r="BE69" s="102"/>
      <c r="BF69" s="102"/>
      <c r="BG69" s="102"/>
      <c r="BH69" s="102"/>
      <c r="BI69" s="102"/>
      <c r="BJ69" s="102"/>
      <c r="BK69" s="102"/>
      <c r="BL69" s="102"/>
      <c r="BM69" s="102"/>
      <c r="BN69" s="102"/>
      <c r="BO69" s="102"/>
      <c r="BP69" s="102"/>
      <c r="BQ69" s="102"/>
      <c r="BR69" s="102"/>
      <c r="BS69" s="102"/>
      <c r="BT69" s="102"/>
      <c r="BU69" s="102"/>
      <c r="BV69" s="102"/>
      <c r="BW69" s="102"/>
      <c r="BX69" s="102"/>
      <c r="BY69" s="102"/>
      <c r="BZ69" s="102"/>
      <c r="CA69" s="102"/>
      <c r="CB69" s="102"/>
      <c r="CC69" s="102"/>
      <c r="CD69" s="102"/>
      <c r="CE69" s="102"/>
      <c r="CF69" s="102"/>
    </row>
    <row r="70" spans="1:84" s="103" customFormat="1" ht="15.95" customHeight="1">
      <c r="A70" s="48" t="str">
        <f t="shared" si="1"/>
        <v/>
      </c>
      <c r="B70" s="117" t="str">
        <f>IF('Prezenční listina'!F5=0,"",'Prezenční listina'!F5)</f>
        <v/>
      </c>
      <c r="C70" s="118" t="str">
        <f>IF('Prezenční listina'!F5=0,"",'Prezenční listina'!B5)</f>
        <v/>
      </c>
      <c r="D70" s="118" t="str">
        <f>IF('Prezenční listina'!F5=0,"",'Prezenční listina'!C5)</f>
        <v/>
      </c>
      <c r="E70" s="119" t="str">
        <f>IF('Prezenční listina'!F5=0,"",'Prezenční listina'!D5)</f>
        <v/>
      </c>
      <c r="F70" s="119" t="str">
        <f>IF('Prezenční listina'!F5=0,"",'Prezenční listina'!E5)</f>
        <v/>
      </c>
      <c r="G70" s="120" t="str">
        <f>IF('Prezenční listina'!F5=0,"",'Prezenční listina'!H5)</f>
        <v/>
      </c>
      <c r="H70" s="102"/>
      <c r="I70" s="102"/>
      <c r="J70" s="102"/>
      <c r="K70" s="102"/>
      <c r="L70" s="102"/>
      <c r="M70" s="102"/>
      <c r="N70" s="102"/>
      <c r="O70" s="102"/>
      <c r="P70" s="102"/>
      <c r="Q70" s="102"/>
      <c r="R70" s="102"/>
      <c r="S70" s="102"/>
      <c r="T70" s="102"/>
      <c r="U70" s="102"/>
      <c r="V70" s="102"/>
      <c r="W70" s="102"/>
      <c r="X70" s="102"/>
      <c r="Y70" s="102"/>
      <c r="Z70" s="102"/>
      <c r="AA70" s="102"/>
      <c r="AB70" s="102"/>
      <c r="AC70" s="102"/>
      <c r="AD70" s="102"/>
      <c r="AE70" s="102"/>
      <c r="AF70" s="102"/>
      <c r="AG70" s="102"/>
      <c r="AH70" s="102"/>
      <c r="AI70" s="102"/>
      <c r="AJ70" s="102"/>
      <c r="AK70" s="102"/>
      <c r="AL70" s="102"/>
      <c r="AM70" s="102"/>
      <c r="AN70" s="102"/>
      <c r="AO70" s="102"/>
      <c r="AP70" s="102"/>
      <c r="AQ70" s="102"/>
      <c r="AR70" s="102"/>
      <c r="AS70" s="102"/>
      <c r="AT70" s="102"/>
      <c r="AU70" s="102"/>
      <c r="AV70" s="102"/>
      <c r="AW70" s="102"/>
      <c r="AX70" s="102"/>
      <c r="AY70" s="102"/>
      <c r="AZ70" s="102"/>
      <c r="BA70" s="102"/>
      <c r="BB70" s="102"/>
      <c r="BC70" s="102"/>
      <c r="BD70" s="102"/>
      <c r="BE70" s="102"/>
      <c r="BF70" s="102"/>
      <c r="BG70" s="102"/>
      <c r="BH70" s="102"/>
      <c r="BI70" s="102"/>
      <c r="BJ70" s="102"/>
      <c r="BK70" s="102"/>
      <c r="BL70" s="102"/>
      <c r="BM70" s="102"/>
      <c r="BN70" s="102"/>
      <c r="BO70" s="102"/>
      <c r="BP70" s="102"/>
      <c r="BQ70" s="102"/>
      <c r="BR70" s="102"/>
      <c r="BS70" s="102"/>
      <c r="BT70" s="102"/>
      <c r="BU70" s="102"/>
      <c r="BV70" s="102"/>
      <c r="BW70" s="102"/>
      <c r="BX70" s="102"/>
      <c r="BY70" s="102"/>
      <c r="BZ70" s="102"/>
      <c r="CA70" s="102"/>
      <c r="CB70" s="102"/>
      <c r="CC70" s="102"/>
      <c r="CD70" s="102"/>
      <c r="CE70" s="102"/>
      <c r="CF70" s="102"/>
    </row>
    <row r="71" spans="1:84" s="103" customFormat="1" ht="15.95" customHeight="1">
      <c r="A71" s="48" t="str">
        <f t="shared" si="1"/>
        <v/>
      </c>
      <c r="B71" s="117" t="str">
        <f>IF('Prezenční listina'!F8=0,"",'Prezenční listina'!F8)</f>
        <v/>
      </c>
      <c r="C71" s="118" t="str">
        <f>IF('Prezenční listina'!F8=0,"",'Prezenční listina'!B8)</f>
        <v/>
      </c>
      <c r="D71" s="118" t="str">
        <f>IF('Prezenční listina'!F8=0,"",'Prezenční listina'!C8)</f>
        <v/>
      </c>
      <c r="E71" s="119" t="str">
        <f>IF('Prezenční listina'!F8=0,"",'Prezenční listina'!D8)</f>
        <v/>
      </c>
      <c r="F71" s="119" t="str">
        <f>IF('Prezenční listina'!F8=0,"",'Prezenční listina'!E8)</f>
        <v/>
      </c>
      <c r="G71" s="120" t="str">
        <f>IF('Prezenční listina'!F8=0,"",'Prezenční listina'!H8)</f>
        <v/>
      </c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  <c r="X71" s="102"/>
      <c r="Y71" s="102"/>
      <c r="Z71" s="102"/>
      <c r="AA71" s="102"/>
      <c r="AB71" s="102"/>
      <c r="AC71" s="102"/>
      <c r="AD71" s="102"/>
      <c r="AE71" s="102"/>
      <c r="AF71" s="102"/>
      <c r="AG71" s="102"/>
      <c r="AH71" s="102"/>
      <c r="AI71" s="102"/>
      <c r="AJ71" s="102"/>
      <c r="AK71" s="102"/>
      <c r="AL71" s="102"/>
      <c r="AM71" s="102"/>
      <c r="AN71" s="102"/>
      <c r="AO71" s="102"/>
      <c r="AP71" s="102"/>
      <c r="AQ71" s="102"/>
      <c r="AR71" s="102"/>
      <c r="AS71" s="102"/>
      <c r="AT71" s="102"/>
      <c r="AU71" s="102"/>
      <c r="AV71" s="102"/>
      <c r="AW71" s="102"/>
      <c r="AX71" s="102"/>
      <c r="AY71" s="102"/>
      <c r="AZ71" s="102"/>
      <c r="BA71" s="102"/>
      <c r="BB71" s="102"/>
      <c r="BC71" s="102"/>
      <c r="BD71" s="102"/>
      <c r="BE71" s="102"/>
      <c r="BF71" s="102"/>
      <c r="BG71" s="102"/>
      <c r="BH71" s="102"/>
      <c r="BI71" s="102"/>
      <c r="BJ71" s="102"/>
      <c r="BK71" s="102"/>
      <c r="BL71" s="102"/>
      <c r="BM71" s="102"/>
      <c r="BN71" s="102"/>
      <c r="BO71" s="102"/>
      <c r="BP71" s="102"/>
      <c r="BQ71" s="102"/>
      <c r="BR71" s="102"/>
      <c r="BS71" s="102"/>
      <c r="BT71" s="102"/>
      <c r="BU71" s="102"/>
      <c r="BV71" s="102"/>
      <c r="BW71" s="102"/>
      <c r="BX71" s="102"/>
      <c r="BY71" s="102"/>
      <c r="BZ71" s="102"/>
      <c r="CA71" s="102"/>
      <c r="CB71" s="102"/>
      <c r="CC71" s="102"/>
      <c r="CD71" s="102"/>
      <c r="CE71" s="102"/>
      <c r="CF71" s="102"/>
    </row>
    <row r="72" spans="1:84" s="103" customFormat="1" ht="15.95" customHeight="1">
      <c r="A72" s="48" t="str">
        <f t="shared" si="1"/>
        <v/>
      </c>
      <c r="B72" s="117" t="str">
        <f>IF('Prezenční listina'!F9=0,"",'Prezenční listina'!F9)</f>
        <v/>
      </c>
      <c r="C72" s="118" t="str">
        <f>IF('Prezenční listina'!F9=0,"",'Prezenční listina'!B9)</f>
        <v/>
      </c>
      <c r="D72" s="118" t="str">
        <f>IF('Prezenční listina'!F9=0,"",'Prezenční listina'!C9)</f>
        <v/>
      </c>
      <c r="E72" s="119" t="str">
        <f>IF('Prezenční listina'!F9=0,"",'Prezenční listina'!D9)</f>
        <v/>
      </c>
      <c r="F72" s="119" t="str">
        <f>IF('Prezenční listina'!F9=0,"",'Prezenční listina'!E9)</f>
        <v/>
      </c>
      <c r="G72" s="120" t="str">
        <f>IF('Prezenční listina'!F9=0,"",'Prezenční listina'!H9)</f>
        <v/>
      </c>
      <c r="H72" s="102"/>
      <c r="I72" s="102"/>
      <c r="J72" s="102"/>
      <c r="K72" s="102"/>
      <c r="L72" s="102"/>
      <c r="M72" s="102"/>
      <c r="N72" s="102"/>
      <c r="O72" s="102"/>
      <c r="P72" s="102"/>
      <c r="Q72" s="102"/>
      <c r="R72" s="102"/>
      <c r="S72" s="102"/>
      <c r="T72" s="102"/>
      <c r="U72" s="102"/>
      <c r="V72" s="102"/>
      <c r="W72" s="102"/>
      <c r="X72" s="102"/>
      <c r="Y72" s="102"/>
      <c r="Z72" s="102"/>
      <c r="AA72" s="102"/>
      <c r="AB72" s="102"/>
      <c r="AC72" s="102"/>
      <c r="AD72" s="102"/>
      <c r="AE72" s="102"/>
      <c r="AF72" s="102"/>
      <c r="AG72" s="102"/>
      <c r="AH72" s="102"/>
      <c r="AI72" s="102"/>
      <c r="AJ72" s="102"/>
      <c r="AK72" s="102"/>
      <c r="AL72" s="102"/>
      <c r="AM72" s="102"/>
      <c r="AN72" s="102"/>
      <c r="AO72" s="102"/>
      <c r="AP72" s="102"/>
      <c r="AQ72" s="102"/>
      <c r="AR72" s="102"/>
      <c r="AS72" s="102"/>
      <c r="AT72" s="102"/>
      <c r="AU72" s="102"/>
      <c r="AV72" s="102"/>
      <c r="AW72" s="102"/>
      <c r="AX72" s="102"/>
      <c r="AY72" s="102"/>
      <c r="AZ72" s="102"/>
      <c r="BA72" s="102"/>
      <c r="BB72" s="102"/>
      <c r="BC72" s="102"/>
      <c r="BD72" s="102"/>
      <c r="BE72" s="102"/>
      <c r="BF72" s="102"/>
      <c r="BG72" s="102"/>
      <c r="BH72" s="102"/>
      <c r="BI72" s="102"/>
      <c r="BJ72" s="102"/>
      <c r="BK72" s="102"/>
      <c r="BL72" s="102"/>
      <c r="BM72" s="102"/>
      <c r="BN72" s="102"/>
      <c r="BO72" s="102"/>
      <c r="BP72" s="102"/>
      <c r="BQ72" s="102"/>
      <c r="BR72" s="102"/>
      <c r="BS72" s="102"/>
      <c r="BT72" s="102"/>
      <c r="BU72" s="102"/>
      <c r="BV72" s="102"/>
      <c r="BW72" s="102"/>
      <c r="BX72" s="102"/>
      <c r="BY72" s="102"/>
      <c r="BZ72" s="102"/>
      <c r="CA72" s="102"/>
      <c r="CB72" s="102"/>
      <c r="CC72" s="102"/>
      <c r="CD72" s="102"/>
      <c r="CE72" s="102"/>
      <c r="CF72" s="102"/>
    </row>
    <row r="73" spans="1:84">
      <c r="A73" s="48" t="str">
        <f t="shared" si="1"/>
        <v/>
      </c>
      <c r="B73" s="117" t="str">
        <f>IF('Prezenční listina'!F11=0,"",'Prezenční listina'!F11)</f>
        <v/>
      </c>
      <c r="C73" s="118" t="str">
        <f>IF('Prezenční listina'!F11=0,"",'Prezenční listina'!B11)</f>
        <v/>
      </c>
      <c r="D73" s="118" t="str">
        <f>IF('Prezenční listina'!F11=0,"",'Prezenční listina'!C11)</f>
        <v/>
      </c>
      <c r="E73" s="119" t="str">
        <f>IF('Prezenční listina'!F11=0,"",'Prezenční listina'!D11)</f>
        <v/>
      </c>
      <c r="F73" s="119" t="str">
        <f>IF('Prezenční listina'!F11=0,"",'Prezenční listina'!E11)</f>
        <v/>
      </c>
      <c r="G73" s="120" t="str">
        <f>IF('Prezenční listina'!F11=0,"",'Prezenční listina'!H11)</f>
        <v/>
      </c>
      <c r="H73" s="41"/>
      <c r="I73" s="41"/>
      <c r="J73" s="41"/>
      <c r="K73" s="41"/>
      <c r="L73" s="41"/>
      <c r="M73" s="41"/>
      <c r="N73" s="41"/>
      <c r="O73" s="41"/>
      <c r="P73" s="41"/>
      <c r="Q73" s="41"/>
      <c r="R73" s="41"/>
      <c r="S73" s="41"/>
      <c r="T73" s="41"/>
      <c r="U73" s="41"/>
      <c r="V73" s="41"/>
      <c r="W73" s="41"/>
      <c r="X73" s="41"/>
      <c r="Y73" s="41"/>
      <c r="Z73" s="41"/>
      <c r="AA73" s="41"/>
      <c r="AB73" s="41"/>
      <c r="AC73" s="41"/>
      <c r="AD73" s="41"/>
      <c r="AE73" s="41"/>
      <c r="AF73" s="41"/>
      <c r="AG73" s="41"/>
      <c r="AH73" s="41"/>
      <c r="AI73" s="41"/>
      <c r="AJ73" s="41"/>
      <c r="AK73" s="41"/>
      <c r="AL73" s="41"/>
      <c r="AM73" s="41"/>
      <c r="AN73" s="41"/>
      <c r="AO73" s="41"/>
      <c r="AP73" s="41"/>
      <c r="AQ73" s="41"/>
      <c r="AR73" s="41"/>
      <c r="AS73" s="41"/>
      <c r="AT73" s="41"/>
      <c r="AU73" s="41"/>
      <c r="AV73" s="41"/>
      <c r="AW73" s="41"/>
      <c r="AX73" s="41"/>
      <c r="AY73" s="41"/>
      <c r="AZ73" s="41"/>
      <c r="BA73" s="41"/>
      <c r="BB73" s="41"/>
      <c r="BC73" s="41"/>
      <c r="BD73" s="41"/>
      <c r="BE73" s="41"/>
      <c r="BF73" s="41"/>
      <c r="BG73" s="41"/>
      <c r="BH73" s="41"/>
      <c r="BI73" s="41"/>
      <c r="BJ73" s="41"/>
      <c r="BK73" s="41"/>
      <c r="BL73" s="41"/>
      <c r="BM73" s="41"/>
      <c r="BN73" s="41"/>
      <c r="BO73" s="41"/>
      <c r="BP73" s="41"/>
      <c r="BQ73" s="41"/>
      <c r="BR73" s="41"/>
      <c r="BS73" s="41"/>
      <c r="BT73" s="41"/>
      <c r="BU73" s="41"/>
      <c r="BV73" s="41"/>
      <c r="BW73" s="41"/>
      <c r="BX73" s="41"/>
      <c r="BY73" s="41"/>
      <c r="BZ73" s="41"/>
      <c r="CA73" s="41"/>
      <c r="CB73" s="41"/>
      <c r="CC73" s="41"/>
      <c r="CD73" s="41"/>
      <c r="CE73" s="41"/>
      <c r="CF73" s="41"/>
    </row>
    <row r="74" spans="1:84">
      <c r="A74" s="48" t="str">
        <f>IF(C74="","",A73+1)</f>
        <v/>
      </c>
      <c r="B74" s="117" t="str">
        <f>IF('Prezenční listina'!F13=0,"",'Prezenční listina'!F13)</f>
        <v/>
      </c>
      <c r="C74" s="118" t="str">
        <f>IF('Prezenční listina'!F13=0,"",'Prezenční listina'!B13)</f>
        <v/>
      </c>
      <c r="D74" s="118" t="str">
        <f>IF('Prezenční listina'!F13=0,"",'Prezenční listina'!C13)</f>
        <v/>
      </c>
      <c r="E74" s="119" t="str">
        <f>IF('Prezenční listina'!F13=0,"",'Prezenční listina'!D13)</f>
        <v/>
      </c>
      <c r="F74" s="119" t="str">
        <f>IF('Prezenční listina'!F13=0,"",'Prezenční listina'!E13)</f>
        <v/>
      </c>
      <c r="G74" s="120" t="str">
        <f>IF('Prezenční listina'!F13=0,"",'Prezenční listina'!H13)</f>
        <v/>
      </c>
      <c r="H74" s="41"/>
      <c r="I74" s="41"/>
      <c r="J74" s="41"/>
      <c r="K74" s="41"/>
      <c r="L74" s="41"/>
      <c r="M74" s="41"/>
      <c r="N74" s="41"/>
      <c r="O74" s="41"/>
      <c r="P74" s="41"/>
      <c r="Q74" s="41"/>
      <c r="R74" s="41"/>
      <c r="S74" s="41"/>
      <c r="T74" s="41"/>
      <c r="U74" s="41"/>
      <c r="V74" s="41"/>
      <c r="W74" s="41"/>
      <c r="X74" s="41"/>
      <c r="Y74" s="41"/>
      <c r="Z74" s="41"/>
      <c r="AA74" s="41"/>
      <c r="AB74" s="41"/>
      <c r="AC74" s="41"/>
      <c r="AD74" s="41"/>
      <c r="AE74" s="41"/>
      <c r="AF74" s="41"/>
      <c r="AG74" s="41"/>
      <c r="AH74" s="41"/>
      <c r="AI74" s="41"/>
      <c r="AJ74" s="41"/>
      <c r="AK74" s="41"/>
      <c r="AL74" s="41"/>
      <c r="AM74" s="41"/>
      <c r="AN74" s="41"/>
      <c r="AO74" s="41"/>
      <c r="AP74" s="41"/>
      <c r="AQ74" s="41"/>
      <c r="AR74" s="41"/>
      <c r="AS74" s="41"/>
      <c r="AT74" s="41"/>
      <c r="AU74" s="41"/>
      <c r="AV74" s="41"/>
      <c r="AW74" s="41"/>
      <c r="AX74" s="41"/>
      <c r="AY74" s="41"/>
      <c r="AZ74" s="41"/>
      <c r="BA74" s="41"/>
      <c r="BB74" s="41"/>
      <c r="BC74" s="41"/>
      <c r="BD74" s="41"/>
      <c r="BE74" s="41"/>
      <c r="BF74" s="41"/>
      <c r="BG74" s="41"/>
      <c r="BH74" s="41"/>
      <c r="BI74" s="41"/>
      <c r="BJ74" s="41"/>
      <c r="BK74" s="41"/>
      <c r="BL74" s="41"/>
      <c r="BM74" s="41"/>
      <c r="BN74" s="41"/>
      <c r="BO74" s="41"/>
      <c r="BP74" s="41"/>
      <c r="BQ74" s="41"/>
      <c r="BR74" s="41"/>
      <c r="BS74" s="41"/>
      <c r="BT74" s="41"/>
      <c r="BU74" s="41"/>
      <c r="BV74" s="41"/>
      <c r="BW74" s="41"/>
      <c r="BX74" s="41"/>
      <c r="BY74" s="41"/>
      <c r="BZ74" s="41"/>
      <c r="CA74" s="41"/>
      <c r="CB74" s="41"/>
      <c r="CC74" s="41"/>
      <c r="CD74" s="41"/>
      <c r="CE74" s="41"/>
      <c r="CF74" s="41"/>
    </row>
    <row r="75" spans="1:84">
      <c r="A75" s="48" t="str">
        <f t="shared" si="1"/>
        <v/>
      </c>
      <c r="B75" s="117" t="str">
        <f>IF('Prezenční listina'!F14=0,"",'Prezenční listina'!F14)</f>
        <v/>
      </c>
      <c r="C75" s="118" t="str">
        <f>IF('Prezenční listina'!F14=0,"",'Prezenční listina'!B14)</f>
        <v/>
      </c>
      <c r="D75" s="118" t="str">
        <f>IF('Prezenční listina'!F14=0,"",'Prezenční listina'!C14)</f>
        <v/>
      </c>
      <c r="E75" s="119" t="str">
        <f>IF('Prezenční listina'!F14=0,"",'Prezenční listina'!D14)</f>
        <v/>
      </c>
      <c r="F75" s="119" t="str">
        <f>IF('Prezenční listina'!F14=0,"",'Prezenční listina'!E14)</f>
        <v/>
      </c>
      <c r="G75" s="120" t="str">
        <f>IF('Prezenční listina'!F14=0,"",'Prezenční listina'!H14)</f>
        <v/>
      </c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41"/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41"/>
      <c r="AI75" s="41"/>
      <c r="AJ75" s="41"/>
      <c r="AK75" s="41"/>
      <c r="AL75" s="41"/>
      <c r="AM75" s="41"/>
      <c r="AN75" s="41"/>
      <c r="AO75" s="41"/>
      <c r="AP75" s="41"/>
      <c r="AQ75" s="41"/>
      <c r="AR75" s="41"/>
      <c r="AS75" s="41"/>
      <c r="AT75" s="41"/>
      <c r="AU75" s="41"/>
      <c r="AV75" s="41"/>
      <c r="AW75" s="41"/>
      <c r="AX75" s="41"/>
      <c r="AY75" s="41"/>
      <c r="AZ75" s="41"/>
      <c r="BA75" s="41"/>
      <c r="BB75" s="41"/>
      <c r="BC75" s="41"/>
      <c r="BD75" s="41"/>
      <c r="BE75" s="41"/>
      <c r="BF75" s="41"/>
      <c r="BG75" s="41"/>
      <c r="BH75" s="41"/>
      <c r="BI75" s="41"/>
      <c r="BJ75" s="41"/>
      <c r="BK75" s="41"/>
      <c r="BL75" s="41"/>
      <c r="BM75" s="41"/>
      <c r="BN75" s="41"/>
      <c r="BO75" s="41"/>
      <c r="BP75" s="41"/>
      <c r="BQ75" s="41"/>
      <c r="BR75" s="41"/>
      <c r="BS75" s="41"/>
      <c r="BT75" s="41"/>
      <c r="BU75" s="41"/>
      <c r="BV75" s="41"/>
      <c r="BW75" s="41"/>
      <c r="BX75" s="41"/>
      <c r="BY75" s="41"/>
      <c r="BZ75" s="41"/>
      <c r="CA75" s="41"/>
      <c r="CB75" s="41"/>
      <c r="CC75" s="41"/>
      <c r="CD75" s="41"/>
      <c r="CE75" s="41"/>
      <c r="CF75" s="41"/>
    </row>
    <row r="76" spans="1:84">
      <c r="A76" s="48" t="str">
        <f t="shared" si="1"/>
        <v/>
      </c>
      <c r="B76" s="117" t="str">
        <f>IF('Prezenční listina'!F25=0,"",'Prezenční listina'!F25)</f>
        <v/>
      </c>
      <c r="C76" s="118" t="str">
        <f>IF('Prezenční listina'!F25=0,"",'Prezenční listina'!B25)</f>
        <v/>
      </c>
      <c r="D76" s="118" t="str">
        <f>IF('Prezenční listina'!F25=0,"",'Prezenční listina'!C25)</f>
        <v/>
      </c>
      <c r="E76" s="119" t="str">
        <f>IF('Prezenční listina'!F25=0,"",'Prezenční listina'!D25)</f>
        <v/>
      </c>
      <c r="F76" s="119" t="str">
        <f>IF('Prezenční listina'!F25=0,"",'Prezenční listina'!E25)</f>
        <v/>
      </c>
      <c r="G76" s="120" t="str">
        <f>IF('Prezenční listina'!F25=0,"",'Prezenční listina'!H25)</f>
        <v/>
      </c>
      <c r="H76" s="41"/>
      <c r="I76" s="41"/>
      <c r="J76" s="41"/>
      <c r="K76" s="41"/>
      <c r="L76" s="41"/>
      <c r="M76" s="41"/>
      <c r="N76" s="41"/>
      <c r="O76" s="41"/>
      <c r="P76" s="41"/>
      <c r="Q76" s="41"/>
      <c r="R76" s="41"/>
      <c r="S76" s="41"/>
      <c r="T76" s="41"/>
      <c r="U76" s="41"/>
      <c r="V76" s="41"/>
      <c r="W76" s="41"/>
      <c r="X76" s="41"/>
      <c r="Y76" s="41"/>
      <c r="Z76" s="41"/>
      <c r="AA76" s="41"/>
      <c r="AB76" s="41"/>
      <c r="AC76" s="41"/>
      <c r="AD76" s="41"/>
      <c r="AE76" s="41"/>
      <c r="AF76" s="41"/>
      <c r="AG76" s="41"/>
      <c r="AH76" s="41"/>
      <c r="AI76" s="41"/>
      <c r="AJ76" s="41"/>
      <c r="AK76" s="41"/>
      <c r="AL76" s="41"/>
      <c r="AM76" s="41"/>
      <c r="AN76" s="41"/>
      <c r="AO76" s="41"/>
      <c r="AP76" s="41"/>
      <c r="AQ76" s="41"/>
      <c r="AR76" s="41"/>
      <c r="AS76" s="41"/>
      <c r="AT76" s="41"/>
      <c r="AU76" s="41"/>
      <c r="AV76" s="41"/>
      <c r="AW76" s="41"/>
      <c r="AX76" s="41"/>
      <c r="AY76" s="41"/>
      <c r="AZ76" s="41"/>
      <c r="BA76" s="41"/>
      <c r="BB76" s="41"/>
      <c r="BC76" s="41"/>
      <c r="BD76" s="41"/>
      <c r="BE76" s="41"/>
      <c r="BF76" s="41"/>
      <c r="BG76" s="41"/>
      <c r="BH76" s="41"/>
      <c r="BI76" s="41"/>
      <c r="BJ76" s="41"/>
      <c r="BK76" s="41"/>
      <c r="BL76" s="41"/>
      <c r="BM76" s="41"/>
      <c r="BN76" s="41"/>
      <c r="BO76" s="41"/>
      <c r="BP76" s="41"/>
      <c r="BQ76" s="41"/>
      <c r="BR76" s="41"/>
      <c r="BS76" s="41"/>
      <c r="BT76" s="41"/>
      <c r="BU76" s="41"/>
      <c r="BV76" s="41"/>
      <c r="BW76" s="41"/>
      <c r="BX76" s="41"/>
      <c r="BY76" s="41"/>
      <c r="BZ76" s="41"/>
      <c r="CA76" s="41"/>
      <c r="CB76" s="41"/>
      <c r="CC76" s="41"/>
      <c r="CD76" s="41"/>
      <c r="CE76" s="41"/>
      <c r="CF76" s="41"/>
    </row>
    <row r="77" spans="1:84">
      <c r="A77" s="48" t="str">
        <f t="shared" si="1"/>
        <v/>
      </c>
      <c r="B77" s="117" t="str">
        <f>IF('Prezenční listina'!F37=0,"",'Prezenční listina'!F37)</f>
        <v/>
      </c>
      <c r="C77" s="118" t="str">
        <f>IF('Prezenční listina'!F37=0,"",'Prezenční listina'!B37)</f>
        <v/>
      </c>
      <c r="D77" s="118" t="str">
        <f>IF('Prezenční listina'!F37=0,"",'Prezenční listina'!C37)</f>
        <v/>
      </c>
      <c r="E77" s="119" t="str">
        <f>IF('Prezenční listina'!F37=0,"",'Prezenční listina'!D37)</f>
        <v/>
      </c>
      <c r="F77" s="119" t="str">
        <f>IF('Prezenční listina'!F37=0,"",'Prezenční listina'!E37)</f>
        <v/>
      </c>
      <c r="G77" s="120" t="str">
        <f>IF('Prezenční listina'!F37=0,"",'Prezenční listina'!H37)</f>
        <v/>
      </c>
      <c r="H77" s="41"/>
      <c r="I77" s="41"/>
      <c r="J77" s="41"/>
      <c r="K77" s="41"/>
      <c r="L77" s="41"/>
      <c r="M77" s="41"/>
      <c r="N77" s="41"/>
      <c r="O77" s="41"/>
      <c r="P77" s="41"/>
      <c r="Q77" s="41"/>
      <c r="R77" s="41"/>
      <c r="S77" s="41"/>
      <c r="T77" s="41"/>
      <c r="U77" s="41"/>
      <c r="V77" s="41"/>
      <c r="W77" s="41"/>
      <c r="X77" s="41"/>
      <c r="Y77" s="41"/>
      <c r="Z77" s="41"/>
      <c r="AA77" s="41"/>
      <c r="AB77" s="41"/>
      <c r="AC77" s="41"/>
      <c r="AD77" s="41"/>
      <c r="AE77" s="41"/>
      <c r="AF77" s="41"/>
      <c r="AG77" s="41"/>
      <c r="AH77" s="41"/>
      <c r="AI77" s="41"/>
      <c r="AJ77" s="41"/>
      <c r="AK77" s="41"/>
      <c r="AL77" s="41"/>
      <c r="AM77" s="41"/>
      <c r="AN77" s="41"/>
      <c r="AO77" s="41"/>
      <c r="AP77" s="41"/>
      <c r="AQ77" s="41"/>
      <c r="AR77" s="41"/>
      <c r="AS77" s="41"/>
      <c r="AT77" s="41"/>
      <c r="AU77" s="41"/>
      <c r="AV77" s="41"/>
      <c r="AW77" s="41"/>
      <c r="AX77" s="41"/>
      <c r="AY77" s="41"/>
      <c r="AZ77" s="41"/>
      <c r="BA77" s="41"/>
      <c r="BB77" s="41"/>
      <c r="BC77" s="41"/>
      <c r="BD77" s="41"/>
      <c r="BE77" s="41"/>
      <c r="BF77" s="41"/>
      <c r="BG77" s="41"/>
      <c r="BH77" s="41"/>
      <c r="BI77" s="41"/>
      <c r="BJ77" s="41"/>
      <c r="BK77" s="41"/>
      <c r="BL77" s="41"/>
      <c r="BM77" s="41"/>
      <c r="BN77" s="41"/>
      <c r="BO77" s="41"/>
      <c r="BP77" s="41"/>
      <c r="BQ77" s="41"/>
      <c r="BR77" s="41"/>
      <c r="BS77" s="41"/>
      <c r="BT77" s="41"/>
      <c r="BU77" s="41"/>
      <c r="BV77" s="41"/>
      <c r="BW77" s="41"/>
      <c r="BX77" s="41"/>
      <c r="BY77" s="41"/>
      <c r="BZ77" s="41"/>
      <c r="CA77" s="41"/>
      <c r="CB77" s="41"/>
      <c r="CC77" s="41"/>
      <c r="CD77" s="41"/>
      <c r="CE77" s="41"/>
      <c r="CF77" s="41"/>
    </row>
    <row r="78" spans="1:84">
      <c r="A78" s="48" t="str">
        <f t="shared" si="1"/>
        <v/>
      </c>
      <c r="B78" s="117" t="str">
        <f>IF('Prezenční listina'!F41=0,"",'Prezenční listina'!F41)</f>
        <v/>
      </c>
      <c r="C78" s="118" t="str">
        <f>IF('Prezenční listina'!F41=0,"",'Prezenční listina'!B41)</f>
        <v/>
      </c>
      <c r="D78" s="118" t="str">
        <f>IF('Prezenční listina'!F41=0,"",'Prezenční listina'!C41)</f>
        <v/>
      </c>
      <c r="E78" s="119" t="str">
        <f>IF('Prezenční listina'!F41=0,"",'Prezenční listina'!D41)</f>
        <v/>
      </c>
      <c r="F78" s="119" t="str">
        <f>IF('Prezenční listina'!F41=0,"",'Prezenční listina'!E41)</f>
        <v/>
      </c>
      <c r="G78" s="120" t="str">
        <f>IF('Prezenční listina'!F41=0,"",'Prezenční listina'!H41)</f>
        <v/>
      </c>
      <c r="H78" s="41"/>
      <c r="I78" s="41"/>
      <c r="J78" s="41"/>
      <c r="K78" s="41"/>
      <c r="L78" s="41"/>
      <c r="M78" s="41"/>
      <c r="N78" s="41"/>
      <c r="O78" s="41"/>
      <c r="P78" s="41"/>
      <c r="Q78" s="41"/>
      <c r="R78" s="41"/>
      <c r="S78" s="41"/>
      <c r="T78" s="41"/>
      <c r="U78" s="41"/>
      <c r="V78" s="41"/>
      <c r="W78" s="41"/>
      <c r="X78" s="41"/>
      <c r="Y78" s="41"/>
      <c r="Z78" s="41"/>
      <c r="AA78" s="41"/>
      <c r="AB78" s="41"/>
      <c r="AC78" s="41"/>
      <c r="AD78" s="41"/>
      <c r="AE78" s="41"/>
      <c r="AF78" s="41"/>
      <c r="AG78" s="41"/>
      <c r="AH78" s="41"/>
      <c r="AI78" s="41"/>
      <c r="AJ78" s="41"/>
      <c r="AK78" s="41"/>
      <c r="AL78" s="41"/>
      <c r="AM78" s="41"/>
      <c r="AN78" s="41"/>
      <c r="AO78" s="41"/>
      <c r="AP78" s="41"/>
      <c r="AQ78" s="41"/>
      <c r="AR78" s="41"/>
      <c r="AS78" s="41"/>
      <c r="AT78" s="41"/>
      <c r="AU78" s="41"/>
      <c r="AV78" s="41"/>
      <c r="AW78" s="41"/>
      <c r="AX78" s="41"/>
      <c r="AY78" s="41"/>
      <c r="AZ78" s="41"/>
      <c r="BA78" s="41"/>
      <c r="BB78" s="41"/>
      <c r="BC78" s="41"/>
      <c r="BD78" s="41"/>
      <c r="BE78" s="41"/>
      <c r="BF78" s="41"/>
      <c r="BG78" s="41"/>
      <c r="BH78" s="41"/>
      <c r="BI78" s="41"/>
      <c r="BJ78" s="41"/>
      <c r="BK78" s="41"/>
      <c r="BL78" s="41"/>
      <c r="BM78" s="41"/>
      <c r="BN78" s="41"/>
      <c r="BO78" s="41"/>
      <c r="BP78" s="41"/>
      <c r="BQ78" s="41"/>
      <c r="BR78" s="41"/>
      <c r="BS78" s="41"/>
      <c r="BT78" s="41"/>
      <c r="BU78" s="41"/>
      <c r="BV78" s="41"/>
      <c r="BW78" s="41"/>
      <c r="BX78" s="41"/>
      <c r="BY78" s="41"/>
      <c r="BZ78" s="41"/>
      <c r="CA78" s="41"/>
      <c r="CB78" s="41"/>
      <c r="CC78" s="41"/>
      <c r="CD78" s="41"/>
      <c r="CE78" s="41"/>
      <c r="CF78" s="41"/>
    </row>
    <row r="79" spans="1:84">
      <c r="A79" s="48" t="str">
        <f t="shared" si="1"/>
        <v/>
      </c>
      <c r="B79" s="117" t="str">
        <f>IF('Prezenční listina'!F43=0,"",'Prezenční listina'!F43)</f>
        <v/>
      </c>
      <c r="C79" s="118" t="str">
        <f>IF('Prezenční listina'!F43=0,"",'Prezenční listina'!B43)</f>
        <v/>
      </c>
      <c r="D79" s="118" t="str">
        <f>IF('Prezenční listina'!F43=0,"",'Prezenční listina'!C43)</f>
        <v/>
      </c>
      <c r="E79" s="119" t="str">
        <f>IF('Prezenční listina'!F43=0,"",'Prezenční listina'!D43)</f>
        <v/>
      </c>
      <c r="F79" s="119" t="str">
        <f>IF('Prezenční listina'!F43=0,"",'Prezenční listina'!E43)</f>
        <v/>
      </c>
      <c r="G79" s="120" t="str">
        <f>IF('Prezenční listina'!F43=0,"",'Prezenční listina'!H43)</f>
        <v/>
      </c>
      <c r="H79" s="41"/>
      <c r="I79" s="41"/>
      <c r="J79" s="41"/>
      <c r="K79" s="41"/>
      <c r="L79" s="41"/>
      <c r="M79" s="41"/>
      <c r="N79" s="41"/>
      <c r="O79" s="41"/>
      <c r="P79" s="41"/>
      <c r="Q79" s="41"/>
      <c r="R79" s="41"/>
      <c r="S79" s="41"/>
      <c r="T79" s="41"/>
      <c r="U79" s="41"/>
      <c r="V79" s="41"/>
      <c r="W79" s="41"/>
      <c r="X79" s="41"/>
      <c r="Y79" s="41"/>
      <c r="Z79" s="41"/>
      <c r="AA79" s="41"/>
      <c r="AB79" s="41"/>
      <c r="AC79" s="41"/>
      <c r="AD79" s="41"/>
      <c r="AE79" s="41"/>
      <c r="AF79" s="41"/>
      <c r="AG79" s="41"/>
      <c r="AH79" s="41"/>
      <c r="AI79" s="41"/>
      <c r="AJ79" s="41"/>
      <c r="AK79" s="41"/>
      <c r="AL79" s="41"/>
      <c r="AM79" s="41"/>
      <c r="AN79" s="41"/>
      <c r="AO79" s="41"/>
      <c r="AP79" s="41"/>
      <c r="AQ79" s="41"/>
      <c r="AR79" s="41"/>
      <c r="AS79" s="41"/>
      <c r="AT79" s="41"/>
      <c r="AU79" s="41"/>
      <c r="AV79" s="41"/>
      <c r="AW79" s="41"/>
      <c r="AX79" s="41"/>
      <c r="AY79" s="41"/>
      <c r="AZ79" s="41"/>
      <c r="BA79" s="41"/>
      <c r="BB79" s="41"/>
      <c r="BC79" s="41"/>
      <c r="BD79" s="41"/>
      <c r="BE79" s="41"/>
      <c r="BF79" s="41"/>
      <c r="BG79" s="41"/>
      <c r="BH79" s="41"/>
      <c r="BI79" s="41"/>
      <c r="BJ79" s="41"/>
      <c r="BK79" s="41"/>
      <c r="BL79" s="41"/>
      <c r="BM79" s="41"/>
      <c r="BN79" s="41"/>
      <c r="BO79" s="41"/>
      <c r="BP79" s="41"/>
      <c r="BQ79" s="41"/>
      <c r="BR79" s="41"/>
      <c r="BS79" s="41"/>
      <c r="BT79" s="41"/>
      <c r="BU79" s="41"/>
      <c r="BV79" s="41"/>
      <c r="BW79" s="41"/>
      <c r="BX79" s="41"/>
      <c r="BY79" s="41"/>
      <c r="BZ79" s="41"/>
      <c r="CA79" s="41"/>
      <c r="CB79" s="41"/>
      <c r="CC79" s="41"/>
      <c r="CD79" s="41"/>
      <c r="CE79" s="41"/>
      <c r="CF79" s="41"/>
    </row>
    <row r="80" spans="1:84">
      <c r="A80" s="48" t="str">
        <f t="shared" si="1"/>
        <v/>
      </c>
      <c r="B80" s="117" t="str">
        <f>IF('Prezenční listina'!F44=0,"",'Prezenční listina'!F44)</f>
        <v/>
      </c>
      <c r="C80" s="118" t="str">
        <f>IF('Prezenční listina'!F44=0,"",'Prezenční listina'!B44)</f>
        <v/>
      </c>
      <c r="D80" s="118" t="str">
        <f>IF('Prezenční listina'!F44=0,"",'Prezenční listina'!C44)</f>
        <v/>
      </c>
      <c r="E80" s="119" t="str">
        <f>IF('Prezenční listina'!F44=0,"",'Prezenční listina'!D44)</f>
        <v/>
      </c>
      <c r="F80" s="119" t="str">
        <f>IF('Prezenční listina'!F44=0,"",'Prezenční listina'!E44)</f>
        <v/>
      </c>
      <c r="G80" s="120" t="str">
        <f>IF('Prezenční listina'!F44=0,"",'Prezenční listina'!H44)</f>
        <v/>
      </c>
      <c r="H80" s="41"/>
      <c r="I80" s="41"/>
      <c r="J80" s="41"/>
      <c r="K80" s="41"/>
      <c r="L80" s="41"/>
      <c r="M80" s="41"/>
      <c r="N80" s="41"/>
      <c r="O80" s="41"/>
      <c r="P80" s="41"/>
      <c r="Q80" s="41"/>
      <c r="R80" s="41"/>
      <c r="S80" s="41"/>
      <c r="T80" s="41"/>
      <c r="U80" s="41"/>
      <c r="V80" s="41"/>
      <c r="W80" s="41"/>
      <c r="X80" s="41"/>
      <c r="Y80" s="41"/>
      <c r="Z80" s="41"/>
      <c r="AA80" s="41"/>
      <c r="AB80" s="41"/>
      <c r="AC80" s="41"/>
      <c r="AD80" s="41"/>
      <c r="AE80" s="41"/>
      <c r="AF80" s="41"/>
      <c r="AG80" s="41"/>
      <c r="AH80" s="41"/>
      <c r="AI80" s="41"/>
      <c r="AJ80" s="41"/>
      <c r="AK80" s="41"/>
      <c r="AL80" s="41"/>
      <c r="AM80" s="41"/>
      <c r="AN80" s="41"/>
      <c r="AO80" s="41"/>
      <c r="AP80" s="41"/>
      <c r="AQ80" s="41"/>
      <c r="AR80" s="41"/>
      <c r="AS80" s="41"/>
      <c r="AT80" s="41"/>
      <c r="AU80" s="41"/>
      <c r="AV80" s="41"/>
      <c r="AW80" s="41"/>
      <c r="AX80" s="41"/>
      <c r="AY80" s="41"/>
      <c r="AZ80" s="41"/>
      <c r="BA80" s="41"/>
      <c r="BB80" s="41"/>
      <c r="BC80" s="41"/>
      <c r="BD80" s="41"/>
      <c r="BE80" s="41"/>
      <c r="BF80" s="41"/>
      <c r="BG80" s="41"/>
      <c r="BH80" s="41"/>
      <c r="BI80" s="41"/>
      <c r="BJ80" s="41"/>
      <c r="BK80" s="41"/>
      <c r="BL80" s="41"/>
      <c r="BM80" s="41"/>
      <c r="BN80" s="41"/>
      <c r="BO80" s="41"/>
      <c r="BP80" s="41"/>
      <c r="BQ80" s="41"/>
      <c r="BR80" s="41"/>
      <c r="BS80" s="41"/>
      <c r="BT80" s="41"/>
      <c r="BU80" s="41"/>
      <c r="BV80" s="41"/>
      <c r="BW80" s="41"/>
      <c r="BX80" s="41"/>
      <c r="BY80" s="41"/>
      <c r="BZ80" s="41"/>
      <c r="CA80" s="41"/>
      <c r="CB80" s="41"/>
      <c r="CC80" s="41"/>
      <c r="CD80" s="41"/>
      <c r="CE80" s="41"/>
      <c r="CF80" s="41"/>
    </row>
    <row r="81" spans="1:84">
      <c r="A81" s="48" t="str">
        <f t="shared" si="1"/>
        <v/>
      </c>
      <c r="B81" s="117" t="str">
        <f>IF('Prezenční listina'!F46=0,"",'Prezenční listina'!F46)</f>
        <v/>
      </c>
      <c r="C81" s="118" t="str">
        <f>IF('Prezenční listina'!F46=0,"",'Prezenční listina'!B46)</f>
        <v/>
      </c>
      <c r="D81" s="118" t="str">
        <f>IF('Prezenční listina'!F46=0,"",'Prezenční listina'!C46)</f>
        <v/>
      </c>
      <c r="E81" s="119" t="str">
        <f>IF('Prezenční listina'!F46=0,"",'Prezenční listina'!D46)</f>
        <v/>
      </c>
      <c r="F81" s="119" t="str">
        <f>IF('Prezenční listina'!F46=0,"",'Prezenční listina'!E46)</f>
        <v/>
      </c>
      <c r="G81" s="120" t="str">
        <f>IF('Prezenční listina'!F46=0,"",'Prezenční listina'!H46)</f>
        <v/>
      </c>
      <c r="H81" s="41"/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41"/>
      <c r="T81" s="41"/>
      <c r="U81" s="41"/>
      <c r="V81" s="41"/>
      <c r="W81" s="41"/>
      <c r="X81" s="41"/>
      <c r="Y81" s="41"/>
      <c r="Z81" s="41"/>
      <c r="AA81" s="41"/>
      <c r="AB81" s="41"/>
      <c r="AC81" s="41"/>
      <c r="AD81" s="41"/>
      <c r="AE81" s="41"/>
      <c r="AF81" s="41"/>
      <c r="AG81" s="41"/>
      <c r="AH81" s="41"/>
      <c r="AI81" s="41"/>
      <c r="AJ81" s="41"/>
      <c r="AK81" s="41"/>
      <c r="AL81" s="41"/>
      <c r="AM81" s="41"/>
      <c r="AN81" s="41"/>
      <c r="AO81" s="41"/>
      <c r="AP81" s="41"/>
      <c r="AQ81" s="41"/>
      <c r="AR81" s="41"/>
      <c r="AS81" s="41"/>
      <c r="AT81" s="41"/>
      <c r="AU81" s="41"/>
      <c r="AV81" s="41"/>
      <c r="AW81" s="41"/>
      <c r="AX81" s="41"/>
      <c r="AY81" s="41"/>
      <c r="AZ81" s="41"/>
      <c r="BA81" s="41"/>
      <c r="BB81" s="41"/>
      <c r="BC81" s="41"/>
      <c r="BD81" s="41"/>
      <c r="BE81" s="41"/>
      <c r="BF81" s="41"/>
      <c r="BG81" s="41"/>
      <c r="BH81" s="41"/>
      <c r="BI81" s="41"/>
      <c r="BJ81" s="41"/>
      <c r="BK81" s="41"/>
      <c r="BL81" s="41"/>
      <c r="BM81" s="41"/>
      <c r="BN81" s="41"/>
      <c r="BO81" s="41"/>
      <c r="BP81" s="41"/>
      <c r="BQ81" s="41"/>
      <c r="BR81" s="41"/>
      <c r="BS81" s="41"/>
      <c r="BT81" s="41"/>
      <c r="BU81" s="41"/>
      <c r="BV81" s="41"/>
      <c r="BW81" s="41"/>
      <c r="BX81" s="41"/>
      <c r="BY81" s="41"/>
      <c r="BZ81" s="41"/>
      <c r="CA81" s="41"/>
      <c r="CB81" s="41"/>
      <c r="CC81" s="41"/>
      <c r="CD81" s="41"/>
      <c r="CE81" s="41"/>
      <c r="CF81" s="41"/>
    </row>
    <row r="82" spans="1:84">
      <c r="A82" s="48" t="str">
        <f t="shared" si="1"/>
        <v/>
      </c>
      <c r="B82" s="117" t="str">
        <f>IF('Prezenční listina'!F50=0,"",'Prezenční listina'!F50)</f>
        <v/>
      </c>
      <c r="C82" s="118" t="str">
        <f>IF('Prezenční listina'!F50=0,"",'Prezenční listina'!B50)</f>
        <v/>
      </c>
      <c r="D82" s="118" t="str">
        <f>IF('Prezenční listina'!F50=0,"",'Prezenční listina'!C50)</f>
        <v/>
      </c>
      <c r="E82" s="119" t="str">
        <f>IF('Prezenční listina'!F50=0,"",'Prezenční listina'!D50)</f>
        <v/>
      </c>
      <c r="F82" s="119" t="str">
        <f>IF('Prezenční listina'!F50=0,"",'Prezenční listina'!E50)</f>
        <v/>
      </c>
      <c r="G82" s="120" t="str">
        <f>IF('Prezenční listina'!F50=0,"",'Prezenční listina'!H50)</f>
        <v/>
      </c>
      <c r="H82" s="41"/>
      <c r="I82" s="41"/>
      <c r="J82" s="41"/>
      <c r="K82" s="41"/>
      <c r="L82" s="41"/>
      <c r="M82" s="41"/>
      <c r="N82" s="41"/>
      <c r="O82" s="41"/>
      <c r="P82" s="41"/>
      <c r="Q82" s="41"/>
      <c r="R82" s="41"/>
      <c r="S82" s="41"/>
      <c r="T82" s="41"/>
      <c r="U82" s="41"/>
      <c r="V82" s="41"/>
      <c r="W82" s="41"/>
      <c r="X82" s="41"/>
      <c r="Y82" s="41"/>
      <c r="Z82" s="41"/>
      <c r="AA82" s="41"/>
      <c r="AB82" s="41"/>
      <c r="AC82" s="41"/>
      <c r="AD82" s="41"/>
      <c r="AE82" s="41"/>
      <c r="AF82" s="41"/>
      <c r="AG82" s="41"/>
      <c r="AH82" s="41"/>
      <c r="AI82" s="41"/>
      <c r="AJ82" s="41"/>
      <c r="AK82" s="41"/>
      <c r="AL82" s="41"/>
      <c r="AM82" s="41"/>
      <c r="AN82" s="41"/>
      <c r="AO82" s="41"/>
      <c r="AP82" s="41"/>
      <c r="AQ82" s="41"/>
      <c r="AR82" s="41"/>
      <c r="AS82" s="41"/>
      <c r="AT82" s="41"/>
      <c r="AU82" s="41"/>
      <c r="AV82" s="41"/>
      <c r="AW82" s="41"/>
      <c r="AX82" s="41"/>
      <c r="AY82" s="41"/>
      <c r="AZ82" s="41"/>
      <c r="BA82" s="41"/>
      <c r="BB82" s="41"/>
      <c r="BC82" s="41"/>
      <c r="BD82" s="41"/>
      <c r="BE82" s="41"/>
      <c r="BF82" s="41"/>
      <c r="BG82" s="41"/>
      <c r="BH82" s="41"/>
      <c r="BI82" s="41"/>
      <c r="BJ82" s="41"/>
      <c r="BK82" s="41"/>
      <c r="BL82" s="41"/>
      <c r="BM82" s="41"/>
      <c r="BN82" s="41"/>
      <c r="BO82" s="41"/>
      <c r="BP82" s="41"/>
      <c r="BQ82" s="41"/>
      <c r="BR82" s="41"/>
      <c r="BS82" s="41"/>
      <c r="BT82" s="41"/>
      <c r="BU82" s="41"/>
      <c r="BV82" s="41"/>
      <c r="BW82" s="41"/>
      <c r="BX82" s="41"/>
      <c r="BY82" s="41"/>
      <c r="BZ82" s="41"/>
      <c r="CA82" s="41"/>
      <c r="CB82" s="41"/>
      <c r="CC82" s="41"/>
      <c r="CD82" s="41"/>
      <c r="CE82" s="41"/>
      <c r="CF82" s="41"/>
    </row>
    <row r="83" spans="1:84">
      <c r="A83" s="48" t="str">
        <f t="shared" si="1"/>
        <v/>
      </c>
      <c r="B83" s="117" t="str">
        <f>IF('Prezenční listina'!F53=0,"",'Prezenční listina'!F53)</f>
        <v/>
      </c>
      <c r="C83" s="118" t="str">
        <f>IF('Prezenční listina'!F53=0,"",'Prezenční listina'!B53)</f>
        <v/>
      </c>
      <c r="D83" s="118" t="str">
        <f>IF('Prezenční listina'!F53=0,"",'Prezenční listina'!C53)</f>
        <v/>
      </c>
      <c r="E83" s="119" t="str">
        <f>IF('Prezenční listina'!F53=0,"",'Prezenční listina'!D53)</f>
        <v/>
      </c>
      <c r="F83" s="119" t="str">
        <f>IF('Prezenční listina'!F53=0,"",'Prezenční listina'!E53)</f>
        <v/>
      </c>
      <c r="G83" s="120" t="str">
        <f>IF('Prezenční listina'!F53=0,"",'Prezenční listina'!H53)</f>
        <v/>
      </c>
      <c r="H83" s="41"/>
      <c r="I83" s="41"/>
      <c r="J83" s="41"/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1"/>
      <c r="BH83" s="41"/>
      <c r="BI83" s="41"/>
      <c r="BJ83" s="41"/>
      <c r="BK83" s="41"/>
      <c r="BL83" s="41"/>
      <c r="BM83" s="41"/>
      <c r="BN83" s="41"/>
      <c r="BO83" s="41"/>
      <c r="BP83" s="41"/>
      <c r="BQ83" s="41"/>
      <c r="BR83" s="41"/>
      <c r="BS83" s="41"/>
      <c r="BT83" s="41"/>
      <c r="BU83" s="41"/>
      <c r="BV83" s="41"/>
      <c r="BW83" s="41"/>
      <c r="BX83" s="41"/>
      <c r="BY83" s="41"/>
      <c r="BZ83" s="41"/>
      <c r="CA83" s="41"/>
      <c r="CB83" s="41"/>
      <c r="CC83" s="41"/>
      <c r="CD83" s="41"/>
      <c r="CE83" s="41"/>
      <c r="CF83" s="41"/>
    </row>
    <row r="84" spans="1:84">
      <c r="A84" s="48" t="str">
        <f t="shared" si="1"/>
        <v/>
      </c>
      <c r="B84" s="117" t="str">
        <f>IF('Prezenční listina'!F56=0,"",'Prezenční listina'!F56)</f>
        <v/>
      </c>
      <c r="C84" s="118" t="str">
        <f>IF('Prezenční listina'!F56=0,"",'Prezenční listina'!B56)</f>
        <v/>
      </c>
      <c r="D84" s="118" t="str">
        <f>IF('Prezenční listina'!F56=0,"",'Prezenční listina'!C56)</f>
        <v/>
      </c>
      <c r="E84" s="119" t="str">
        <f>IF('Prezenční listina'!F56=0,"",'Prezenční listina'!D56)</f>
        <v/>
      </c>
      <c r="F84" s="119" t="str">
        <f>IF('Prezenční listina'!F56=0,"",'Prezenční listina'!E56)</f>
        <v/>
      </c>
      <c r="G84" s="120" t="str">
        <f>IF('Prezenční listina'!F56=0,"",'Prezenční listina'!H56)</f>
        <v/>
      </c>
      <c r="H84" s="41"/>
      <c r="I84" s="41"/>
      <c r="J84" s="41"/>
      <c r="K84" s="41"/>
      <c r="L84" s="41"/>
      <c r="M84" s="41"/>
      <c r="N84" s="41"/>
      <c r="O84" s="41"/>
      <c r="P84" s="41"/>
      <c r="Q84" s="41"/>
      <c r="R84" s="41"/>
      <c r="S84" s="41"/>
      <c r="T84" s="41"/>
      <c r="U84" s="41"/>
      <c r="V84" s="41"/>
      <c r="W84" s="41"/>
      <c r="X84" s="41"/>
      <c r="Y84" s="41"/>
      <c r="Z84" s="41"/>
      <c r="AA84" s="41"/>
      <c r="AB84" s="41"/>
      <c r="AC84" s="41"/>
      <c r="AD84" s="41"/>
      <c r="AE84" s="41"/>
      <c r="AF84" s="41"/>
      <c r="AG84" s="41"/>
      <c r="AH84" s="41"/>
      <c r="AI84" s="41"/>
      <c r="AJ84" s="41"/>
      <c r="AK84" s="41"/>
      <c r="AL84" s="41"/>
      <c r="AM84" s="41"/>
      <c r="AN84" s="41"/>
      <c r="AO84" s="41"/>
      <c r="AP84" s="41"/>
      <c r="AQ84" s="41"/>
      <c r="AR84" s="41"/>
      <c r="AS84" s="41"/>
      <c r="AT84" s="41"/>
      <c r="AU84" s="41"/>
      <c r="AV84" s="41"/>
      <c r="AW84" s="41"/>
      <c r="AX84" s="41"/>
      <c r="AY84" s="41"/>
      <c r="AZ84" s="41"/>
      <c r="BA84" s="41"/>
      <c r="BB84" s="41"/>
      <c r="BC84" s="41"/>
      <c r="BD84" s="41"/>
      <c r="BE84" s="41"/>
      <c r="BF84" s="41"/>
      <c r="BG84" s="41"/>
      <c r="BH84" s="41"/>
      <c r="BI84" s="41"/>
      <c r="BJ84" s="41"/>
      <c r="BK84" s="41"/>
      <c r="BL84" s="41"/>
      <c r="BM84" s="41"/>
      <c r="BN84" s="41"/>
      <c r="BO84" s="41"/>
      <c r="BP84" s="41"/>
      <c r="BQ84" s="41"/>
      <c r="BR84" s="41"/>
      <c r="BS84" s="41"/>
      <c r="BT84" s="41"/>
      <c r="BU84" s="41"/>
      <c r="BV84" s="41"/>
      <c r="BW84" s="41"/>
      <c r="BX84" s="41"/>
      <c r="BY84" s="41"/>
      <c r="BZ84" s="41"/>
      <c r="CA84" s="41"/>
      <c r="CB84" s="41"/>
      <c r="CC84" s="41"/>
      <c r="CD84" s="41"/>
      <c r="CE84" s="41"/>
      <c r="CF84" s="41"/>
    </row>
    <row r="85" spans="1:84">
      <c r="A85" s="48" t="str">
        <f t="shared" si="1"/>
        <v/>
      </c>
      <c r="B85" s="78" t="str">
        <f>IF('Prezenční listina'!F83=0,"",'Prezenční listina'!F83)</f>
        <v/>
      </c>
      <c r="C85" s="86" t="str">
        <f>IF('Prezenční listina'!F83=0,"",'Prezenční listina'!B83)</f>
        <v/>
      </c>
      <c r="D85" s="86" t="str">
        <f>IF('Prezenční listina'!F83=0,"",'Prezenční listina'!C83)</f>
        <v/>
      </c>
      <c r="E85" s="72" t="str">
        <f>IF('Prezenční listina'!F83=0,"",'Prezenční listina'!D83)</f>
        <v/>
      </c>
      <c r="F85" s="72" t="str">
        <f>IF('Prezenční listina'!F83=0,"",'Prezenční listina'!E83)</f>
        <v/>
      </c>
      <c r="G85" s="73" t="str">
        <f>IF('Prezenční listina'!F83=0,"",'Prezenční listina'!H83)</f>
        <v/>
      </c>
      <c r="H85" s="41"/>
      <c r="I85" s="41"/>
      <c r="J85" s="41"/>
      <c r="K85" s="41"/>
      <c r="L85" s="41"/>
      <c r="M85" s="41"/>
      <c r="N85" s="41"/>
      <c r="O85" s="41"/>
      <c r="P85" s="41"/>
      <c r="Q85" s="41"/>
      <c r="R85" s="41"/>
      <c r="S85" s="41"/>
      <c r="T85" s="41"/>
      <c r="U85" s="41"/>
      <c r="V85" s="41"/>
      <c r="W85" s="41"/>
      <c r="X85" s="41"/>
      <c r="Y85" s="41"/>
      <c r="Z85" s="41"/>
      <c r="AA85" s="41"/>
      <c r="AB85" s="41"/>
      <c r="AC85" s="41"/>
      <c r="AD85" s="41"/>
      <c r="AE85" s="41"/>
      <c r="AF85" s="41"/>
      <c r="AG85" s="41"/>
      <c r="AH85" s="41"/>
      <c r="AI85" s="41"/>
      <c r="AJ85" s="41"/>
      <c r="AK85" s="41"/>
      <c r="AL85" s="41"/>
      <c r="AM85" s="41"/>
      <c r="AN85" s="41"/>
      <c r="AO85" s="41"/>
      <c r="AP85" s="41"/>
      <c r="AQ85" s="41"/>
      <c r="AR85" s="41"/>
      <c r="AS85" s="41"/>
      <c r="AT85" s="41"/>
      <c r="AU85" s="41"/>
      <c r="AV85" s="41"/>
      <c r="AW85" s="41"/>
      <c r="AX85" s="41"/>
      <c r="AY85" s="41"/>
      <c r="AZ85" s="41"/>
      <c r="BA85" s="41"/>
      <c r="BB85" s="41"/>
      <c r="BC85" s="41"/>
      <c r="BD85" s="41"/>
      <c r="BE85" s="41"/>
      <c r="BF85" s="41"/>
      <c r="BG85" s="41"/>
      <c r="BH85" s="41"/>
      <c r="BI85" s="41"/>
      <c r="BJ85" s="41"/>
      <c r="BK85" s="41"/>
      <c r="BL85" s="41"/>
      <c r="BM85" s="41"/>
      <c r="BN85" s="41"/>
      <c r="BO85" s="41"/>
      <c r="BP85" s="41"/>
      <c r="BQ85" s="41"/>
      <c r="BR85" s="41"/>
      <c r="BS85" s="41"/>
      <c r="BT85" s="41"/>
      <c r="BU85" s="41"/>
      <c r="BV85" s="41"/>
      <c r="BW85" s="41"/>
      <c r="BX85" s="41"/>
      <c r="BY85" s="41"/>
      <c r="BZ85" s="41"/>
      <c r="CA85" s="41"/>
      <c r="CB85" s="41"/>
      <c r="CC85" s="41"/>
      <c r="CD85" s="41"/>
      <c r="CE85" s="41"/>
      <c r="CF85" s="41"/>
    </row>
    <row r="86" spans="1:84">
      <c r="A86" s="48" t="str">
        <f t="shared" si="1"/>
        <v/>
      </c>
      <c r="B86" s="78" t="str">
        <f>IF('Prezenční listina'!F84=0,"",'Prezenční listina'!F84)</f>
        <v/>
      </c>
      <c r="C86" s="86" t="str">
        <f>IF('Prezenční listina'!F84=0,"",'Prezenční listina'!B84)</f>
        <v/>
      </c>
      <c r="D86" s="86" t="str">
        <f>IF('Prezenční listina'!F84=0,"",'Prezenční listina'!C84)</f>
        <v/>
      </c>
      <c r="E86" s="72" t="str">
        <f>IF('Prezenční listina'!F84=0,"",'Prezenční listina'!D84)</f>
        <v/>
      </c>
      <c r="F86" s="72" t="str">
        <f>IF('Prezenční listina'!F84=0,"",'Prezenční listina'!E84)</f>
        <v/>
      </c>
      <c r="G86" s="73" t="str">
        <f>IF('Prezenční listina'!F84=0,"",'Prezenční listina'!H84)</f>
        <v/>
      </c>
      <c r="H86" s="41"/>
      <c r="I86" s="41"/>
      <c r="J86" s="41"/>
      <c r="K86" s="41"/>
      <c r="L86" s="41"/>
      <c r="M86" s="41"/>
      <c r="N86" s="41"/>
      <c r="O86" s="41"/>
      <c r="P86" s="41"/>
      <c r="Q86" s="41"/>
      <c r="R86" s="41"/>
      <c r="S86" s="41"/>
      <c r="T86" s="41"/>
      <c r="U86" s="41"/>
      <c r="V86" s="41"/>
      <c r="W86" s="41"/>
      <c r="X86" s="41"/>
      <c r="Y86" s="41"/>
      <c r="Z86" s="41"/>
      <c r="AA86" s="41"/>
      <c r="AB86" s="41"/>
      <c r="AC86" s="41"/>
      <c r="AD86" s="41"/>
      <c r="AE86" s="41"/>
      <c r="AF86" s="41"/>
      <c r="AG86" s="41"/>
      <c r="AH86" s="41"/>
      <c r="AI86" s="41"/>
      <c r="AJ86" s="41"/>
      <c r="AK86" s="41"/>
      <c r="AL86" s="41"/>
      <c r="AM86" s="41"/>
      <c r="AN86" s="41"/>
      <c r="AO86" s="41"/>
      <c r="AP86" s="41"/>
      <c r="AQ86" s="41"/>
      <c r="AR86" s="41"/>
      <c r="AS86" s="41"/>
      <c r="AT86" s="41"/>
      <c r="AU86" s="41"/>
      <c r="AV86" s="41"/>
      <c r="AW86" s="41"/>
      <c r="AX86" s="41"/>
      <c r="AY86" s="41"/>
      <c r="AZ86" s="41"/>
      <c r="BA86" s="41"/>
      <c r="BB86" s="41"/>
      <c r="BC86" s="41"/>
      <c r="BD86" s="41"/>
      <c r="BE86" s="41"/>
      <c r="BF86" s="41"/>
      <c r="BG86" s="41"/>
      <c r="BH86" s="41"/>
      <c r="BI86" s="41"/>
      <c r="BJ86" s="41"/>
      <c r="BK86" s="41"/>
      <c r="BL86" s="41"/>
      <c r="BM86" s="41"/>
      <c r="BN86" s="41"/>
      <c r="BO86" s="41"/>
      <c r="BP86" s="41"/>
      <c r="BQ86" s="41"/>
      <c r="BR86" s="41"/>
      <c r="BS86" s="41"/>
      <c r="BT86" s="41"/>
      <c r="BU86" s="41"/>
      <c r="BV86" s="41"/>
      <c r="BW86" s="41"/>
      <c r="BX86" s="41"/>
      <c r="BY86" s="41"/>
      <c r="BZ86" s="41"/>
      <c r="CA86" s="41"/>
      <c r="CB86" s="41"/>
      <c r="CC86" s="41"/>
      <c r="CD86" s="41"/>
      <c r="CE86" s="41"/>
      <c r="CF86" s="41"/>
    </row>
    <row r="87" spans="1:84">
      <c r="A87" s="48" t="str">
        <f t="shared" si="1"/>
        <v/>
      </c>
      <c r="B87" s="78" t="str">
        <f>IF('Prezenční listina'!F85=0,"",'Prezenční listina'!F85)</f>
        <v/>
      </c>
      <c r="C87" s="86" t="str">
        <f>IF('Prezenční listina'!F85=0,"",'Prezenční listina'!B85)</f>
        <v/>
      </c>
      <c r="D87" s="86" t="str">
        <f>IF('Prezenční listina'!F85=0,"",'Prezenční listina'!C85)</f>
        <v/>
      </c>
      <c r="E87" s="72" t="str">
        <f>IF('Prezenční listina'!F85=0,"",'Prezenční listina'!D85)</f>
        <v/>
      </c>
      <c r="F87" s="72" t="str">
        <f>IF('Prezenční listina'!F85=0,"",'Prezenční listina'!E85)</f>
        <v/>
      </c>
      <c r="G87" s="73" t="str">
        <f>IF('Prezenční listina'!F85=0,"",'Prezenční listina'!H85)</f>
        <v/>
      </c>
      <c r="H87" s="41"/>
      <c r="I87" s="41"/>
      <c r="J87" s="41"/>
      <c r="K87" s="41"/>
      <c r="L87" s="41"/>
      <c r="M87" s="41"/>
      <c r="N87" s="41"/>
      <c r="O87" s="41"/>
      <c r="P87" s="41"/>
      <c r="Q87" s="41"/>
      <c r="R87" s="41"/>
      <c r="S87" s="41"/>
      <c r="T87" s="41"/>
      <c r="U87" s="41"/>
      <c r="V87" s="41"/>
      <c r="W87" s="41"/>
      <c r="X87" s="41"/>
      <c r="Y87" s="41"/>
      <c r="Z87" s="41"/>
      <c r="AA87" s="41"/>
      <c r="AB87" s="41"/>
      <c r="AC87" s="41"/>
      <c r="AD87" s="41"/>
      <c r="AE87" s="41"/>
      <c r="AF87" s="41"/>
      <c r="AG87" s="41"/>
      <c r="AH87" s="41"/>
      <c r="AI87" s="41"/>
      <c r="AJ87" s="41"/>
      <c r="AK87" s="41"/>
      <c r="AL87" s="41"/>
      <c r="AM87" s="41"/>
      <c r="AN87" s="41"/>
      <c r="AO87" s="41"/>
      <c r="AP87" s="41"/>
      <c r="AQ87" s="41"/>
      <c r="AR87" s="41"/>
      <c r="AS87" s="41"/>
      <c r="AT87" s="41"/>
      <c r="AU87" s="41"/>
      <c r="AV87" s="41"/>
      <c r="AW87" s="41"/>
      <c r="AX87" s="41"/>
      <c r="AY87" s="41"/>
      <c r="AZ87" s="41"/>
      <c r="BA87" s="41"/>
      <c r="BB87" s="41"/>
      <c r="BC87" s="41"/>
      <c r="BD87" s="41"/>
      <c r="BE87" s="41"/>
      <c r="BF87" s="41"/>
      <c r="BG87" s="41"/>
      <c r="BH87" s="41"/>
      <c r="BI87" s="41"/>
      <c r="BJ87" s="41"/>
      <c r="BK87" s="41"/>
      <c r="BL87" s="41"/>
      <c r="BM87" s="41"/>
      <c r="BN87" s="41"/>
      <c r="BO87" s="41"/>
      <c r="BP87" s="41"/>
      <c r="BQ87" s="41"/>
      <c r="BR87" s="41"/>
      <c r="BS87" s="41"/>
      <c r="BT87" s="41"/>
      <c r="BU87" s="41"/>
      <c r="BV87" s="41"/>
      <c r="BW87" s="41"/>
      <c r="BX87" s="41"/>
      <c r="BY87" s="41"/>
      <c r="BZ87" s="41"/>
      <c r="CA87" s="41"/>
      <c r="CB87" s="41"/>
      <c r="CC87" s="41"/>
      <c r="CD87" s="41"/>
      <c r="CE87" s="41"/>
      <c r="CF87" s="41"/>
    </row>
    <row r="88" spans="1:84">
      <c r="A88" s="48" t="str">
        <f t="shared" si="1"/>
        <v/>
      </c>
      <c r="B88" s="78" t="str">
        <f>IF('Prezenční listina'!F86=0,"",'Prezenční listina'!F86)</f>
        <v/>
      </c>
      <c r="C88" s="86" t="str">
        <f>IF('Prezenční listina'!F86=0,"",'Prezenční listina'!B86)</f>
        <v/>
      </c>
      <c r="D88" s="86" t="str">
        <f>IF('Prezenční listina'!F86=0,"",'Prezenční listina'!C86)</f>
        <v/>
      </c>
      <c r="E88" s="72" t="str">
        <f>IF('Prezenční listina'!F86=0,"",'Prezenční listina'!D86)</f>
        <v/>
      </c>
      <c r="F88" s="72" t="str">
        <f>IF('Prezenční listina'!F86=0,"",'Prezenční listina'!E86)</f>
        <v/>
      </c>
      <c r="G88" s="73" t="str">
        <f>IF('Prezenční listina'!F86=0,"",'Prezenční listina'!H86)</f>
        <v/>
      </c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1"/>
      <c r="BH88" s="41"/>
      <c r="BI88" s="41"/>
      <c r="BJ88" s="41"/>
      <c r="BK88" s="41"/>
      <c r="BL88" s="41"/>
      <c r="BM88" s="41"/>
      <c r="BN88" s="41"/>
      <c r="BO88" s="41"/>
      <c r="BP88" s="41"/>
      <c r="BQ88" s="41"/>
      <c r="BR88" s="41"/>
      <c r="BS88" s="41"/>
      <c r="BT88" s="41"/>
      <c r="BU88" s="41"/>
      <c r="BV88" s="41"/>
      <c r="BW88" s="41"/>
      <c r="BX88" s="41"/>
      <c r="BY88" s="41"/>
      <c r="BZ88" s="41"/>
      <c r="CA88" s="41"/>
      <c r="CB88" s="41"/>
      <c r="CC88" s="41"/>
      <c r="CD88" s="41"/>
      <c r="CE88" s="41"/>
      <c r="CF88" s="41"/>
    </row>
    <row r="89" spans="1:84">
      <c r="A89" s="48" t="str">
        <f t="shared" si="1"/>
        <v/>
      </c>
      <c r="B89" s="78" t="str">
        <f>IF('Prezenční listina'!F87=0,"",'Prezenční listina'!F87)</f>
        <v/>
      </c>
      <c r="C89" s="86" t="str">
        <f>IF('Prezenční listina'!F87=0,"",'Prezenční listina'!B87)</f>
        <v/>
      </c>
      <c r="D89" s="86" t="str">
        <f>IF('Prezenční listina'!F87=0,"",'Prezenční listina'!C87)</f>
        <v/>
      </c>
      <c r="E89" s="72" t="str">
        <f>IF('Prezenční listina'!F87=0,"",'Prezenční listina'!D87)</f>
        <v/>
      </c>
      <c r="F89" s="72" t="str">
        <f>IF('Prezenční listina'!F87=0,"",'Prezenční listina'!E87)</f>
        <v/>
      </c>
      <c r="G89" s="73" t="str">
        <f>IF('Prezenční listina'!F87=0,"",'Prezenční listina'!H87)</f>
        <v/>
      </c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1"/>
      <c r="BH89" s="41"/>
      <c r="BI89" s="41"/>
      <c r="BJ89" s="41"/>
      <c r="BK89" s="41"/>
      <c r="BL89" s="41"/>
      <c r="BM89" s="41"/>
      <c r="BN89" s="41"/>
      <c r="BO89" s="41"/>
      <c r="BP89" s="41"/>
      <c r="BQ89" s="41"/>
      <c r="BR89" s="41"/>
      <c r="BS89" s="41"/>
      <c r="BT89" s="41"/>
      <c r="BU89" s="41"/>
      <c r="BV89" s="41"/>
      <c r="BW89" s="41"/>
      <c r="BX89" s="41"/>
      <c r="BY89" s="41"/>
      <c r="BZ89" s="41"/>
      <c r="CA89" s="41"/>
      <c r="CB89" s="41"/>
      <c r="CC89" s="41"/>
      <c r="CD89" s="41"/>
      <c r="CE89" s="41"/>
      <c r="CF89" s="41"/>
    </row>
    <row r="90" spans="1:84">
      <c r="A90" s="48" t="str">
        <f t="shared" si="1"/>
        <v/>
      </c>
      <c r="B90" s="78" t="str">
        <f>IF('Prezenční listina'!F88=0,"",'Prezenční listina'!F88)</f>
        <v/>
      </c>
      <c r="C90" s="86" t="str">
        <f>IF('Prezenční listina'!F88=0,"",'Prezenční listina'!B88)</f>
        <v/>
      </c>
      <c r="D90" s="86" t="str">
        <f>IF('Prezenční listina'!F88=0,"",'Prezenční listina'!C88)</f>
        <v/>
      </c>
      <c r="E90" s="72" t="str">
        <f>IF('Prezenční listina'!F88=0,"",'Prezenční listina'!D88)</f>
        <v/>
      </c>
      <c r="F90" s="72" t="str">
        <f>IF('Prezenční listina'!F88=0,"",'Prezenční listina'!E88)</f>
        <v/>
      </c>
      <c r="G90" s="73" t="str">
        <f>IF('Prezenční listina'!F88=0,"",'Prezenční listina'!H88)</f>
        <v/>
      </c>
      <c r="H90" s="41"/>
      <c r="I90" s="41"/>
      <c r="J90" s="41"/>
      <c r="K90" s="41"/>
      <c r="L90" s="41"/>
      <c r="M90" s="41"/>
      <c r="N90" s="41"/>
      <c r="O90" s="41"/>
      <c r="P90" s="41"/>
      <c r="Q90" s="41"/>
      <c r="R90" s="41"/>
      <c r="S90" s="41"/>
      <c r="T90" s="41"/>
      <c r="U90" s="41"/>
      <c r="V90" s="41"/>
      <c r="W90" s="41"/>
      <c r="X90" s="41"/>
      <c r="Y90" s="41"/>
      <c r="Z90" s="41"/>
      <c r="AA90" s="41"/>
      <c r="AB90" s="41"/>
      <c r="AC90" s="41"/>
      <c r="AD90" s="41"/>
      <c r="AE90" s="41"/>
      <c r="AF90" s="41"/>
      <c r="AG90" s="41"/>
      <c r="AH90" s="41"/>
      <c r="AI90" s="41"/>
      <c r="AJ90" s="41"/>
      <c r="AK90" s="41"/>
      <c r="AL90" s="41"/>
      <c r="AM90" s="41"/>
      <c r="AN90" s="41"/>
      <c r="AO90" s="41"/>
      <c r="AP90" s="41"/>
      <c r="AQ90" s="41"/>
      <c r="AR90" s="41"/>
      <c r="AS90" s="41"/>
      <c r="AT90" s="41"/>
      <c r="AU90" s="41"/>
      <c r="AV90" s="41"/>
      <c r="AW90" s="41"/>
      <c r="AX90" s="41"/>
      <c r="AY90" s="41"/>
      <c r="AZ90" s="41"/>
      <c r="BA90" s="41"/>
      <c r="BB90" s="41"/>
      <c r="BC90" s="41"/>
      <c r="BD90" s="41"/>
      <c r="BE90" s="41"/>
      <c r="BF90" s="41"/>
      <c r="BG90" s="41"/>
      <c r="BH90" s="41"/>
      <c r="BI90" s="41"/>
      <c r="BJ90" s="41"/>
      <c r="BK90" s="41"/>
      <c r="BL90" s="41"/>
      <c r="BM90" s="41"/>
      <c r="BN90" s="41"/>
      <c r="BO90" s="41"/>
      <c r="BP90" s="41"/>
      <c r="BQ90" s="41"/>
      <c r="BR90" s="41"/>
      <c r="BS90" s="41"/>
      <c r="BT90" s="41"/>
      <c r="BU90" s="41"/>
      <c r="BV90" s="41"/>
      <c r="BW90" s="41"/>
      <c r="BX90" s="41"/>
      <c r="BY90" s="41"/>
      <c r="BZ90" s="41"/>
      <c r="CA90" s="41"/>
      <c r="CB90" s="41"/>
      <c r="CC90" s="41"/>
      <c r="CD90" s="41"/>
      <c r="CE90" s="41"/>
      <c r="CF90" s="41"/>
    </row>
    <row r="91" spans="1:84">
      <c r="A91" s="48" t="str">
        <f t="shared" ref="A91:A141" si="2">IF(C91="","",A90+1)</f>
        <v/>
      </c>
      <c r="B91" s="78" t="str">
        <f>IF('Prezenční listina'!F89=0,"",'Prezenční listina'!F89)</f>
        <v/>
      </c>
      <c r="C91" s="86" t="str">
        <f>IF('Prezenční listina'!F89=0,"",'Prezenční listina'!B89)</f>
        <v/>
      </c>
      <c r="D91" s="86" t="str">
        <f>IF('Prezenční listina'!F89=0,"",'Prezenční listina'!C89)</f>
        <v/>
      </c>
      <c r="E91" s="72" t="str">
        <f>IF('Prezenční listina'!F89=0,"",'Prezenční listina'!D89)</f>
        <v/>
      </c>
      <c r="F91" s="72" t="str">
        <f>IF('Prezenční listina'!F89=0,"",'Prezenční listina'!E89)</f>
        <v/>
      </c>
      <c r="G91" s="73" t="str">
        <f>IF('Prezenční listina'!F89=0,"",'Prezenční listina'!H89)</f>
        <v/>
      </c>
      <c r="H91" s="41"/>
      <c r="I91" s="41"/>
      <c r="J91" s="41"/>
      <c r="K91" s="41"/>
      <c r="L91" s="41"/>
      <c r="M91" s="41"/>
      <c r="N91" s="41"/>
      <c r="O91" s="41"/>
      <c r="P91" s="41"/>
      <c r="Q91" s="41"/>
      <c r="R91" s="41"/>
      <c r="S91" s="41"/>
      <c r="T91" s="41"/>
      <c r="U91" s="41"/>
      <c r="V91" s="41"/>
      <c r="W91" s="41"/>
      <c r="X91" s="41"/>
      <c r="Y91" s="41"/>
      <c r="Z91" s="41"/>
      <c r="AA91" s="41"/>
      <c r="AB91" s="41"/>
      <c r="AC91" s="41"/>
      <c r="AD91" s="41"/>
      <c r="AE91" s="41"/>
      <c r="AF91" s="41"/>
      <c r="AG91" s="41"/>
      <c r="AH91" s="41"/>
      <c r="AI91" s="41"/>
      <c r="AJ91" s="41"/>
      <c r="AK91" s="41"/>
      <c r="AL91" s="41"/>
      <c r="AM91" s="41"/>
      <c r="AN91" s="41"/>
      <c r="AO91" s="41"/>
      <c r="AP91" s="41"/>
      <c r="AQ91" s="41"/>
      <c r="AR91" s="41"/>
      <c r="AS91" s="41"/>
      <c r="AT91" s="41"/>
      <c r="AU91" s="41"/>
      <c r="AV91" s="41"/>
      <c r="AW91" s="41"/>
      <c r="AX91" s="41"/>
      <c r="AY91" s="41"/>
      <c r="AZ91" s="41"/>
      <c r="BA91" s="41"/>
      <c r="BB91" s="41"/>
      <c r="BC91" s="41"/>
      <c r="BD91" s="41"/>
      <c r="BE91" s="41"/>
      <c r="BF91" s="41"/>
      <c r="BG91" s="41"/>
      <c r="BH91" s="41"/>
      <c r="BI91" s="41"/>
      <c r="BJ91" s="41"/>
      <c r="BK91" s="41"/>
      <c r="BL91" s="41"/>
      <c r="BM91" s="41"/>
      <c r="BN91" s="41"/>
      <c r="BO91" s="41"/>
      <c r="BP91" s="41"/>
      <c r="BQ91" s="41"/>
      <c r="BR91" s="41"/>
      <c r="BS91" s="41"/>
      <c r="BT91" s="41"/>
      <c r="BU91" s="41"/>
      <c r="BV91" s="41"/>
      <c r="BW91" s="41"/>
      <c r="BX91" s="41"/>
      <c r="BY91" s="41"/>
      <c r="BZ91" s="41"/>
      <c r="CA91" s="41"/>
      <c r="CB91" s="41"/>
      <c r="CC91" s="41"/>
      <c r="CD91" s="41"/>
      <c r="CE91" s="41"/>
      <c r="CF91" s="41"/>
    </row>
    <row r="92" spans="1:84">
      <c r="A92" s="48" t="str">
        <f t="shared" si="2"/>
        <v/>
      </c>
      <c r="B92" s="78" t="str">
        <f>IF('Prezenční listina'!F90=0,"",'Prezenční listina'!F90)</f>
        <v/>
      </c>
      <c r="C92" s="86" t="str">
        <f>IF('Prezenční listina'!F90=0,"",'Prezenční listina'!B90)</f>
        <v/>
      </c>
      <c r="D92" s="86" t="str">
        <f>IF('Prezenční listina'!F90=0,"",'Prezenční listina'!C90)</f>
        <v/>
      </c>
      <c r="E92" s="72" t="str">
        <f>IF('Prezenční listina'!F90=0,"",'Prezenční listina'!D90)</f>
        <v/>
      </c>
      <c r="F92" s="72" t="str">
        <f>IF('Prezenční listina'!F90=0,"",'Prezenční listina'!E90)</f>
        <v/>
      </c>
      <c r="G92" s="73" t="str">
        <f>IF('Prezenční listina'!F90=0,"",'Prezenční listina'!H90)</f>
        <v/>
      </c>
      <c r="H92" s="41"/>
      <c r="I92" s="41"/>
      <c r="J92" s="41"/>
      <c r="K92" s="41"/>
      <c r="L92" s="41"/>
      <c r="M92" s="41"/>
      <c r="N92" s="41"/>
      <c r="O92" s="41"/>
      <c r="P92" s="41"/>
      <c r="Q92" s="41"/>
      <c r="R92" s="41"/>
      <c r="S92" s="41"/>
      <c r="T92" s="41"/>
      <c r="U92" s="41"/>
      <c r="V92" s="41"/>
      <c r="W92" s="41"/>
      <c r="X92" s="41"/>
      <c r="Y92" s="41"/>
      <c r="Z92" s="41"/>
      <c r="AA92" s="41"/>
      <c r="AB92" s="41"/>
      <c r="AC92" s="41"/>
      <c r="AD92" s="41"/>
      <c r="AE92" s="41"/>
      <c r="AF92" s="41"/>
      <c r="AG92" s="41"/>
      <c r="AH92" s="41"/>
      <c r="AI92" s="41"/>
      <c r="AJ92" s="41"/>
      <c r="AK92" s="41"/>
      <c r="AL92" s="41"/>
      <c r="AM92" s="41"/>
      <c r="AN92" s="41"/>
      <c r="AO92" s="41"/>
      <c r="AP92" s="41"/>
      <c r="AQ92" s="41"/>
      <c r="AR92" s="41"/>
      <c r="AS92" s="41"/>
      <c r="AT92" s="41"/>
      <c r="AU92" s="41"/>
      <c r="AV92" s="41"/>
      <c r="AW92" s="41"/>
      <c r="AX92" s="41"/>
      <c r="AY92" s="41"/>
      <c r="AZ92" s="41"/>
      <c r="BA92" s="41"/>
      <c r="BB92" s="41"/>
      <c r="BC92" s="41"/>
      <c r="BD92" s="41"/>
      <c r="BE92" s="41"/>
      <c r="BF92" s="41"/>
      <c r="BG92" s="41"/>
      <c r="BH92" s="41"/>
      <c r="BI92" s="41"/>
      <c r="BJ92" s="41"/>
      <c r="BK92" s="41"/>
      <c r="BL92" s="41"/>
      <c r="BM92" s="41"/>
      <c r="BN92" s="41"/>
      <c r="BO92" s="41"/>
      <c r="BP92" s="41"/>
      <c r="BQ92" s="41"/>
      <c r="BR92" s="41"/>
      <c r="BS92" s="41"/>
      <c r="BT92" s="41"/>
      <c r="BU92" s="41"/>
      <c r="BV92" s="41"/>
      <c r="BW92" s="41"/>
      <c r="BX92" s="41"/>
      <c r="BY92" s="41"/>
      <c r="BZ92" s="41"/>
      <c r="CA92" s="41"/>
      <c r="CB92" s="41"/>
      <c r="CC92" s="41"/>
      <c r="CD92" s="41"/>
      <c r="CE92" s="41"/>
      <c r="CF92" s="41"/>
    </row>
    <row r="93" spans="1:84">
      <c r="A93" s="48" t="str">
        <f t="shared" si="2"/>
        <v/>
      </c>
      <c r="B93" s="78" t="str">
        <f>IF('Prezenční listina'!F91=0,"",'Prezenční listina'!F91)</f>
        <v/>
      </c>
      <c r="C93" s="86" t="str">
        <f>IF('Prezenční listina'!F91=0,"",'Prezenční listina'!B91)</f>
        <v/>
      </c>
      <c r="D93" s="86" t="str">
        <f>IF('Prezenční listina'!F91=0,"",'Prezenční listina'!C91)</f>
        <v/>
      </c>
      <c r="E93" s="72" t="str">
        <f>IF('Prezenční listina'!F91=0,"",'Prezenční listina'!D91)</f>
        <v/>
      </c>
      <c r="F93" s="72" t="str">
        <f>IF('Prezenční listina'!F91=0,"",'Prezenční listina'!E91)</f>
        <v/>
      </c>
      <c r="G93" s="73" t="str">
        <f>IF('Prezenční listina'!F91=0,"",'Prezenční listina'!H91)</f>
        <v/>
      </c>
      <c r="H93" s="41"/>
      <c r="I93" s="41"/>
      <c r="J93" s="41"/>
      <c r="K93" s="41"/>
      <c r="L93" s="41"/>
      <c r="M93" s="41"/>
      <c r="N93" s="41"/>
      <c r="O93" s="41"/>
      <c r="P93" s="41"/>
      <c r="Q93" s="41"/>
      <c r="R93" s="41"/>
      <c r="S93" s="41"/>
      <c r="T93" s="41"/>
      <c r="U93" s="41"/>
      <c r="V93" s="41"/>
      <c r="W93" s="41"/>
      <c r="X93" s="41"/>
      <c r="Y93" s="41"/>
      <c r="Z93" s="41"/>
      <c r="AA93" s="41"/>
      <c r="AB93" s="41"/>
      <c r="AC93" s="41"/>
      <c r="AD93" s="41"/>
      <c r="AE93" s="41"/>
      <c r="AF93" s="41"/>
      <c r="AG93" s="41"/>
      <c r="AH93" s="41"/>
      <c r="AI93" s="41"/>
      <c r="AJ93" s="41"/>
      <c r="AK93" s="41"/>
      <c r="AL93" s="41"/>
      <c r="AM93" s="41"/>
      <c r="AN93" s="41"/>
      <c r="AO93" s="41"/>
      <c r="AP93" s="41"/>
      <c r="AQ93" s="41"/>
      <c r="AR93" s="41"/>
      <c r="AS93" s="41"/>
      <c r="AT93" s="41"/>
      <c r="AU93" s="41"/>
      <c r="AV93" s="41"/>
      <c r="AW93" s="41"/>
      <c r="AX93" s="41"/>
      <c r="AY93" s="41"/>
      <c r="AZ93" s="41"/>
      <c r="BA93" s="41"/>
      <c r="BB93" s="41"/>
      <c r="BC93" s="41"/>
      <c r="BD93" s="41"/>
      <c r="BE93" s="41"/>
      <c r="BF93" s="41"/>
      <c r="BG93" s="41"/>
      <c r="BH93" s="41"/>
      <c r="BI93" s="41"/>
      <c r="BJ93" s="41"/>
      <c r="BK93" s="41"/>
      <c r="BL93" s="41"/>
      <c r="BM93" s="41"/>
      <c r="BN93" s="41"/>
      <c r="BO93" s="41"/>
      <c r="BP93" s="41"/>
      <c r="BQ93" s="41"/>
      <c r="BR93" s="41"/>
      <c r="BS93" s="41"/>
      <c r="BT93" s="41"/>
      <c r="BU93" s="41"/>
      <c r="BV93" s="41"/>
      <c r="BW93" s="41"/>
      <c r="BX93" s="41"/>
      <c r="BY93" s="41"/>
      <c r="BZ93" s="41"/>
      <c r="CA93" s="41"/>
      <c r="CB93" s="41"/>
      <c r="CC93" s="41"/>
      <c r="CD93" s="41"/>
      <c r="CE93" s="41"/>
      <c r="CF93" s="41"/>
    </row>
    <row r="94" spans="1:84">
      <c r="A94" s="48" t="str">
        <f t="shared" si="2"/>
        <v/>
      </c>
      <c r="B94" s="78" t="str">
        <f>IF('Prezenční listina'!F92=0,"",'Prezenční listina'!F92)</f>
        <v/>
      </c>
      <c r="C94" s="86" t="str">
        <f>IF('Prezenční listina'!F92=0,"",'Prezenční listina'!B92)</f>
        <v/>
      </c>
      <c r="D94" s="86" t="str">
        <f>IF('Prezenční listina'!F92=0,"",'Prezenční listina'!C92)</f>
        <v/>
      </c>
      <c r="E94" s="72" t="str">
        <f>IF('Prezenční listina'!F92=0,"",'Prezenční listina'!D92)</f>
        <v/>
      </c>
      <c r="F94" s="72" t="str">
        <f>IF('Prezenční listina'!F92=0,"",'Prezenční listina'!E92)</f>
        <v/>
      </c>
      <c r="G94" s="73" t="str">
        <f>IF('Prezenční listina'!F92=0,"",'Prezenční listina'!H92)</f>
        <v/>
      </c>
      <c r="H94" s="41"/>
      <c r="I94" s="41"/>
      <c r="J94" s="41"/>
      <c r="K94" s="41"/>
      <c r="L94" s="41"/>
      <c r="M94" s="41"/>
      <c r="N94" s="41"/>
      <c r="O94" s="41"/>
      <c r="P94" s="41"/>
      <c r="Q94" s="41"/>
      <c r="R94" s="41"/>
      <c r="S94" s="41"/>
      <c r="T94" s="41"/>
      <c r="U94" s="41"/>
      <c r="V94" s="41"/>
      <c r="W94" s="41"/>
      <c r="X94" s="41"/>
      <c r="Y94" s="41"/>
      <c r="Z94" s="41"/>
      <c r="AA94" s="41"/>
      <c r="AB94" s="41"/>
      <c r="AC94" s="41"/>
      <c r="AD94" s="41"/>
      <c r="AE94" s="41"/>
      <c r="AF94" s="41"/>
      <c r="AG94" s="41"/>
      <c r="AH94" s="41"/>
      <c r="AI94" s="41"/>
      <c r="AJ94" s="41"/>
      <c r="AK94" s="41"/>
      <c r="AL94" s="41"/>
      <c r="AM94" s="41"/>
      <c r="AN94" s="41"/>
      <c r="AO94" s="41"/>
      <c r="AP94" s="41"/>
      <c r="AQ94" s="41"/>
      <c r="AR94" s="41"/>
      <c r="AS94" s="41"/>
      <c r="AT94" s="41"/>
      <c r="AU94" s="41"/>
      <c r="AV94" s="41"/>
      <c r="AW94" s="41"/>
      <c r="AX94" s="41"/>
      <c r="AY94" s="41"/>
      <c r="AZ94" s="41"/>
      <c r="BA94" s="41"/>
      <c r="BB94" s="41"/>
      <c r="BC94" s="41"/>
      <c r="BD94" s="41"/>
      <c r="BE94" s="41"/>
      <c r="BF94" s="41"/>
      <c r="BG94" s="41"/>
      <c r="BH94" s="41"/>
      <c r="BI94" s="41"/>
      <c r="BJ94" s="41"/>
      <c r="BK94" s="41"/>
      <c r="BL94" s="41"/>
      <c r="BM94" s="41"/>
      <c r="BN94" s="41"/>
      <c r="BO94" s="41"/>
      <c r="BP94" s="41"/>
      <c r="BQ94" s="41"/>
      <c r="BR94" s="41"/>
      <c r="BS94" s="41"/>
      <c r="BT94" s="41"/>
      <c r="BU94" s="41"/>
      <c r="BV94" s="41"/>
      <c r="BW94" s="41"/>
      <c r="BX94" s="41"/>
      <c r="BY94" s="41"/>
      <c r="BZ94" s="41"/>
      <c r="CA94" s="41"/>
      <c r="CB94" s="41"/>
      <c r="CC94" s="41"/>
      <c r="CD94" s="41"/>
      <c r="CE94" s="41"/>
      <c r="CF94" s="41"/>
    </row>
    <row r="95" spans="1:84">
      <c r="A95" s="48" t="str">
        <f t="shared" si="2"/>
        <v/>
      </c>
      <c r="B95" s="78" t="str">
        <f>IF('Prezenční listina'!F93=0,"",'Prezenční listina'!F93)</f>
        <v/>
      </c>
      <c r="C95" s="86" t="str">
        <f>IF('Prezenční listina'!F93=0,"",'Prezenční listina'!B93)</f>
        <v/>
      </c>
      <c r="D95" s="86" t="str">
        <f>IF('Prezenční listina'!F93=0,"",'Prezenční listina'!C93)</f>
        <v/>
      </c>
      <c r="E95" s="72" t="str">
        <f>IF('Prezenční listina'!F93=0,"",'Prezenční listina'!D93)</f>
        <v/>
      </c>
      <c r="F95" s="72" t="str">
        <f>IF('Prezenční listina'!F93=0,"",'Prezenční listina'!E93)</f>
        <v/>
      </c>
      <c r="G95" s="73" t="str">
        <f>IF('Prezenční listina'!F93=0,"",'Prezenční listina'!H93)</f>
        <v/>
      </c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1"/>
      <c r="BH95" s="41"/>
      <c r="BI95" s="41"/>
      <c r="BJ95" s="41"/>
      <c r="BK95" s="41"/>
      <c r="BL95" s="41"/>
      <c r="BM95" s="41"/>
      <c r="BN95" s="41"/>
      <c r="BO95" s="41"/>
      <c r="BP95" s="41"/>
      <c r="BQ95" s="41"/>
      <c r="BR95" s="41"/>
      <c r="BS95" s="41"/>
      <c r="BT95" s="41"/>
      <c r="BU95" s="41"/>
      <c r="BV95" s="41"/>
      <c r="BW95" s="41"/>
      <c r="BX95" s="41"/>
      <c r="BY95" s="41"/>
      <c r="BZ95" s="41"/>
      <c r="CA95" s="41"/>
      <c r="CB95" s="41"/>
      <c r="CC95" s="41"/>
      <c r="CD95" s="41"/>
      <c r="CE95" s="41"/>
      <c r="CF95" s="41"/>
    </row>
    <row r="96" spans="1:84">
      <c r="A96" s="48" t="str">
        <f t="shared" si="2"/>
        <v/>
      </c>
      <c r="B96" s="78" t="str">
        <f>IF('Prezenční listina'!F94=0,"",'Prezenční listina'!F94)</f>
        <v/>
      </c>
      <c r="C96" s="86" t="str">
        <f>IF('Prezenční listina'!F94=0,"",'Prezenční listina'!B94)</f>
        <v/>
      </c>
      <c r="D96" s="86" t="str">
        <f>IF('Prezenční listina'!F94=0,"",'Prezenční listina'!C94)</f>
        <v/>
      </c>
      <c r="E96" s="72" t="str">
        <f>IF('Prezenční listina'!F94=0,"",'Prezenční listina'!D94)</f>
        <v/>
      </c>
      <c r="F96" s="72" t="str">
        <f>IF('Prezenční listina'!F94=0,"",'Prezenční listina'!E94)</f>
        <v/>
      </c>
      <c r="G96" s="73" t="str">
        <f>IF('Prezenční listina'!F94=0,"",'Prezenční listina'!H94)</f>
        <v/>
      </c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1"/>
      <c r="BH96" s="41"/>
      <c r="BI96" s="41"/>
      <c r="BJ96" s="41"/>
      <c r="BK96" s="41"/>
      <c r="BL96" s="41"/>
      <c r="BM96" s="41"/>
      <c r="BN96" s="41"/>
      <c r="BO96" s="41"/>
      <c r="BP96" s="41"/>
      <c r="BQ96" s="41"/>
      <c r="BR96" s="41"/>
      <c r="BS96" s="41"/>
      <c r="BT96" s="41"/>
      <c r="BU96" s="41"/>
      <c r="BV96" s="41"/>
      <c r="BW96" s="41"/>
      <c r="BX96" s="41"/>
      <c r="BY96" s="41"/>
      <c r="BZ96" s="41"/>
      <c r="CA96" s="41"/>
      <c r="CB96" s="41"/>
      <c r="CC96" s="41"/>
      <c r="CD96" s="41"/>
      <c r="CE96" s="41"/>
      <c r="CF96" s="41"/>
    </row>
    <row r="97" spans="1:84">
      <c r="A97" s="48" t="str">
        <f t="shared" si="2"/>
        <v/>
      </c>
      <c r="B97" s="78" t="str">
        <f>IF('Prezenční listina'!F95=0,"",'Prezenční listina'!F95)</f>
        <v/>
      </c>
      <c r="C97" s="86" t="str">
        <f>IF('Prezenční listina'!F95=0,"",'Prezenční listina'!B95)</f>
        <v/>
      </c>
      <c r="D97" s="86" t="str">
        <f>IF('Prezenční listina'!F95=0,"",'Prezenční listina'!C95)</f>
        <v/>
      </c>
      <c r="E97" s="72" t="str">
        <f>IF('Prezenční listina'!F95=0,"",'Prezenční listina'!D95)</f>
        <v/>
      </c>
      <c r="F97" s="72" t="str">
        <f>IF('Prezenční listina'!F95=0,"",'Prezenční listina'!E95)</f>
        <v/>
      </c>
      <c r="G97" s="73" t="str">
        <f>IF('Prezenční listina'!F95=0,"",'Prezenční listina'!H95)</f>
        <v/>
      </c>
      <c r="H97" s="41"/>
      <c r="I97" s="41"/>
      <c r="J97" s="41"/>
      <c r="K97" s="41"/>
      <c r="L97" s="41"/>
      <c r="M97" s="41"/>
      <c r="N97" s="41"/>
      <c r="O97" s="41"/>
      <c r="P97" s="41"/>
      <c r="Q97" s="41"/>
      <c r="R97" s="41"/>
      <c r="S97" s="41"/>
      <c r="T97" s="41"/>
      <c r="U97" s="41"/>
      <c r="V97" s="41"/>
      <c r="W97" s="41"/>
      <c r="X97" s="41"/>
      <c r="Y97" s="41"/>
      <c r="Z97" s="41"/>
      <c r="AA97" s="41"/>
      <c r="AB97" s="41"/>
      <c r="AC97" s="41"/>
      <c r="AD97" s="41"/>
      <c r="AE97" s="41"/>
      <c r="AF97" s="41"/>
      <c r="AG97" s="41"/>
      <c r="AH97" s="41"/>
      <c r="AI97" s="41"/>
      <c r="AJ97" s="41"/>
      <c r="AK97" s="41"/>
      <c r="AL97" s="41"/>
      <c r="AM97" s="41"/>
      <c r="AN97" s="41"/>
      <c r="AO97" s="41"/>
      <c r="AP97" s="41"/>
      <c r="AQ97" s="41"/>
      <c r="AR97" s="41"/>
      <c r="AS97" s="41"/>
      <c r="AT97" s="41"/>
      <c r="AU97" s="41"/>
      <c r="AV97" s="41"/>
      <c r="AW97" s="41"/>
      <c r="AX97" s="41"/>
      <c r="AY97" s="41"/>
      <c r="AZ97" s="41"/>
      <c r="BA97" s="41"/>
      <c r="BB97" s="41"/>
      <c r="BC97" s="41"/>
      <c r="BD97" s="41"/>
      <c r="BE97" s="41"/>
      <c r="BF97" s="41"/>
      <c r="BG97" s="41"/>
      <c r="BH97" s="41"/>
      <c r="BI97" s="41"/>
      <c r="BJ97" s="41"/>
      <c r="BK97" s="41"/>
      <c r="BL97" s="41"/>
      <c r="BM97" s="41"/>
      <c r="BN97" s="41"/>
      <c r="BO97" s="41"/>
      <c r="BP97" s="41"/>
      <c r="BQ97" s="41"/>
      <c r="BR97" s="41"/>
      <c r="BS97" s="41"/>
      <c r="BT97" s="41"/>
      <c r="BU97" s="41"/>
      <c r="BV97" s="41"/>
      <c r="BW97" s="41"/>
      <c r="BX97" s="41"/>
      <c r="BY97" s="41"/>
      <c r="BZ97" s="41"/>
      <c r="CA97" s="41"/>
      <c r="CB97" s="41"/>
      <c r="CC97" s="41"/>
      <c r="CD97" s="41"/>
      <c r="CE97" s="41"/>
      <c r="CF97" s="41"/>
    </row>
    <row r="98" spans="1:84">
      <c r="A98" s="48" t="str">
        <f t="shared" si="2"/>
        <v/>
      </c>
      <c r="B98" s="78" t="str">
        <f>IF('Prezenční listina'!F96=0,"",'Prezenční listina'!F96)</f>
        <v/>
      </c>
      <c r="C98" s="86" t="str">
        <f>IF('Prezenční listina'!F96=0,"",'Prezenční listina'!B96)</f>
        <v/>
      </c>
      <c r="D98" s="86" t="str">
        <f>IF('Prezenční listina'!F96=0,"",'Prezenční listina'!C96)</f>
        <v/>
      </c>
      <c r="E98" s="72" t="str">
        <f>IF('Prezenční listina'!F96=0,"",'Prezenční listina'!D96)</f>
        <v/>
      </c>
      <c r="F98" s="72" t="str">
        <f>IF('Prezenční listina'!F96=0,"",'Prezenční listina'!E96)</f>
        <v/>
      </c>
      <c r="G98" s="73" t="str">
        <f>IF('Prezenční listina'!F96=0,"",'Prezenční listina'!H96)</f>
        <v/>
      </c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1"/>
      <c r="BH98" s="41"/>
      <c r="BI98" s="41"/>
      <c r="BJ98" s="41"/>
      <c r="BK98" s="41"/>
      <c r="BL98" s="41"/>
      <c r="BM98" s="41"/>
      <c r="BN98" s="41"/>
      <c r="BO98" s="41"/>
      <c r="BP98" s="41"/>
      <c r="BQ98" s="41"/>
      <c r="BR98" s="41"/>
      <c r="BS98" s="41"/>
      <c r="BT98" s="41"/>
      <c r="BU98" s="41"/>
      <c r="BV98" s="41"/>
      <c r="BW98" s="41"/>
      <c r="BX98" s="41"/>
      <c r="BY98" s="41"/>
      <c r="BZ98" s="41"/>
      <c r="CA98" s="41"/>
      <c r="CB98" s="41"/>
      <c r="CC98" s="41"/>
      <c r="CD98" s="41"/>
      <c r="CE98" s="41"/>
      <c r="CF98" s="41"/>
    </row>
    <row r="99" spans="1:84">
      <c r="A99" s="48" t="str">
        <f t="shared" si="2"/>
        <v/>
      </c>
      <c r="B99" s="78" t="str">
        <f>IF('Prezenční listina'!F97=0,"",'Prezenční listina'!F97)</f>
        <v/>
      </c>
      <c r="C99" s="87" t="str">
        <f>IF('Prezenční listina'!F97=0,"",'Prezenční listina'!B97)</f>
        <v/>
      </c>
      <c r="D99" s="86" t="str">
        <f>IF('Prezenční listina'!F97=0,"",'Prezenční listina'!C97)</f>
        <v/>
      </c>
      <c r="E99" s="72" t="str">
        <f>IF('Prezenční listina'!F97=0,"",'Prezenční listina'!D97)</f>
        <v/>
      </c>
      <c r="F99" s="72" t="str">
        <f>IF('Prezenční listina'!F97=0,"",'Prezenční listina'!E97)</f>
        <v/>
      </c>
      <c r="G99" s="73" t="str">
        <f>IF('Prezenční listina'!F97=0,"",'Prezenční listina'!H97)</f>
        <v/>
      </c>
      <c r="H99" s="41"/>
      <c r="I99" s="41"/>
      <c r="J99" s="41"/>
      <c r="K99" s="41"/>
      <c r="L99" s="41"/>
      <c r="M99" s="41"/>
      <c r="N99" s="41"/>
      <c r="O99" s="41"/>
      <c r="P99" s="41"/>
      <c r="Q99" s="41"/>
      <c r="R99" s="41"/>
      <c r="S99" s="41"/>
      <c r="T99" s="41"/>
      <c r="U99" s="41"/>
      <c r="V99" s="41"/>
      <c r="W99" s="41"/>
      <c r="X99" s="41"/>
      <c r="Y99" s="41"/>
      <c r="Z99" s="41"/>
      <c r="AA99" s="41"/>
      <c r="AB99" s="41"/>
      <c r="AC99" s="41"/>
      <c r="AD99" s="41"/>
      <c r="AE99" s="41"/>
      <c r="AF99" s="41"/>
      <c r="AG99" s="41"/>
      <c r="AH99" s="41"/>
      <c r="AI99" s="41"/>
      <c r="AJ99" s="41"/>
      <c r="AK99" s="41"/>
      <c r="AL99" s="41"/>
      <c r="AM99" s="41"/>
      <c r="AN99" s="41"/>
      <c r="AO99" s="41"/>
      <c r="AP99" s="41"/>
      <c r="AQ99" s="41"/>
      <c r="AR99" s="41"/>
      <c r="AS99" s="41"/>
      <c r="AT99" s="41"/>
      <c r="AU99" s="41"/>
      <c r="AV99" s="41"/>
      <c r="AW99" s="41"/>
      <c r="AX99" s="41"/>
      <c r="AY99" s="41"/>
      <c r="AZ99" s="41"/>
      <c r="BA99" s="41"/>
      <c r="BB99" s="41"/>
      <c r="BC99" s="41"/>
      <c r="BD99" s="41"/>
      <c r="BE99" s="41"/>
      <c r="BF99" s="41"/>
      <c r="BG99" s="41"/>
      <c r="BH99" s="41"/>
      <c r="BI99" s="41"/>
      <c r="BJ99" s="41"/>
      <c r="BK99" s="41"/>
      <c r="BL99" s="41"/>
      <c r="BM99" s="41"/>
      <c r="BN99" s="41"/>
      <c r="BO99" s="41"/>
      <c r="BP99" s="41"/>
      <c r="BQ99" s="41"/>
      <c r="BR99" s="41"/>
      <c r="BS99" s="41"/>
      <c r="BT99" s="41"/>
      <c r="BU99" s="41"/>
      <c r="BV99" s="41"/>
      <c r="BW99" s="41"/>
      <c r="BX99" s="41"/>
      <c r="BY99" s="41"/>
      <c r="BZ99" s="41"/>
      <c r="CA99" s="41"/>
      <c r="CB99" s="41"/>
      <c r="CC99" s="41"/>
      <c r="CD99" s="41"/>
      <c r="CE99" s="41"/>
      <c r="CF99" s="41"/>
    </row>
    <row r="100" spans="1:84">
      <c r="A100" s="48" t="str">
        <f t="shared" si="2"/>
        <v/>
      </c>
      <c r="B100" s="78" t="str">
        <f>IF('Prezenční listina'!F98=0,"",'Prezenční listina'!F98)</f>
        <v/>
      </c>
      <c r="C100" s="86" t="str">
        <f>IF('Prezenční listina'!F98=0,"",'Prezenční listina'!B98)</f>
        <v/>
      </c>
      <c r="D100" s="86" t="str">
        <f>IF('Prezenční listina'!F98=0,"",'Prezenční listina'!C98)</f>
        <v/>
      </c>
      <c r="E100" s="72" t="str">
        <f>IF('Prezenční listina'!F98=0,"",'Prezenční listina'!D98)</f>
        <v/>
      </c>
      <c r="F100" s="72" t="str">
        <f>IF('Prezenční listina'!F98=0,"",'Prezenční listina'!E98)</f>
        <v/>
      </c>
      <c r="G100" s="73" t="str">
        <f>IF('Prezenční listina'!F98=0,"",'Prezenční listina'!H98)</f>
        <v/>
      </c>
      <c r="H100" s="41"/>
      <c r="I100" s="41"/>
      <c r="J100" s="41"/>
      <c r="K100" s="41"/>
      <c r="L100" s="41"/>
      <c r="M100" s="41"/>
      <c r="N100" s="41"/>
      <c r="O100" s="41"/>
      <c r="P100" s="41"/>
      <c r="Q100" s="41"/>
      <c r="R100" s="41"/>
      <c r="S100" s="41"/>
      <c r="T100" s="41"/>
      <c r="U100" s="41"/>
      <c r="V100" s="41"/>
      <c r="W100" s="41"/>
      <c r="X100" s="41"/>
      <c r="Y100" s="41"/>
      <c r="Z100" s="41"/>
      <c r="AA100" s="41"/>
      <c r="AB100" s="41"/>
      <c r="AC100" s="41"/>
      <c r="AD100" s="41"/>
      <c r="AE100" s="41"/>
      <c r="AF100" s="41"/>
      <c r="AG100" s="41"/>
      <c r="AH100" s="41"/>
      <c r="AI100" s="41"/>
      <c r="AJ100" s="41"/>
      <c r="AK100" s="41"/>
      <c r="AL100" s="41"/>
      <c r="AM100" s="41"/>
      <c r="AN100" s="41"/>
      <c r="AO100" s="41"/>
      <c r="AP100" s="41"/>
      <c r="AQ100" s="41"/>
      <c r="AR100" s="41"/>
      <c r="AS100" s="41"/>
      <c r="AT100" s="41"/>
      <c r="AU100" s="41"/>
      <c r="AV100" s="41"/>
      <c r="AW100" s="41"/>
      <c r="AX100" s="41"/>
      <c r="AY100" s="41"/>
      <c r="AZ100" s="41"/>
      <c r="BA100" s="41"/>
      <c r="BB100" s="41"/>
      <c r="BC100" s="41"/>
      <c r="BD100" s="41"/>
      <c r="BE100" s="41"/>
      <c r="BF100" s="41"/>
      <c r="BG100" s="41"/>
      <c r="BH100" s="41"/>
      <c r="BI100" s="41"/>
      <c r="BJ100" s="41"/>
      <c r="BK100" s="41"/>
      <c r="BL100" s="41"/>
      <c r="BM100" s="41"/>
      <c r="BN100" s="41"/>
      <c r="BO100" s="41"/>
      <c r="BP100" s="41"/>
      <c r="BQ100" s="41"/>
      <c r="BR100" s="41"/>
      <c r="BS100" s="41"/>
      <c r="BT100" s="41"/>
      <c r="BU100" s="41"/>
      <c r="BV100" s="41"/>
      <c r="BW100" s="41"/>
      <c r="BX100" s="41"/>
      <c r="BY100" s="41"/>
      <c r="BZ100" s="41"/>
      <c r="CA100" s="41"/>
      <c r="CB100" s="41"/>
      <c r="CC100" s="41"/>
      <c r="CD100" s="41"/>
      <c r="CE100" s="41"/>
      <c r="CF100" s="41"/>
    </row>
    <row r="101" spans="1:84">
      <c r="A101" s="48" t="str">
        <f t="shared" si="2"/>
        <v/>
      </c>
      <c r="B101" s="78" t="str">
        <f>IF('Prezenční listina'!F99=0,"",'Prezenční listina'!F99)</f>
        <v/>
      </c>
      <c r="C101" s="86" t="str">
        <f>IF('Prezenční listina'!F99=0,"",'Prezenční listina'!B99)</f>
        <v/>
      </c>
      <c r="D101" s="86" t="str">
        <f>IF('Prezenční listina'!F99=0,"",'Prezenční listina'!C99)</f>
        <v/>
      </c>
      <c r="E101" s="72" t="str">
        <f>IF('Prezenční listina'!F99=0,"",'Prezenční listina'!D99)</f>
        <v/>
      </c>
      <c r="F101" s="72" t="str">
        <f>IF('Prezenční listina'!F99=0,"",'Prezenční listina'!E99)</f>
        <v/>
      </c>
      <c r="G101" s="73" t="str">
        <f>IF('Prezenční listina'!F99=0,"",'Prezenční listina'!H99)</f>
        <v/>
      </c>
      <c r="H101" s="41"/>
      <c r="I101" s="41"/>
      <c r="J101" s="41"/>
      <c r="K101" s="41"/>
      <c r="L101" s="41"/>
      <c r="M101" s="41"/>
      <c r="N101" s="41"/>
      <c r="O101" s="41"/>
      <c r="P101" s="41"/>
      <c r="Q101" s="41"/>
      <c r="R101" s="41"/>
      <c r="S101" s="41"/>
      <c r="T101" s="41"/>
      <c r="U101" s="41"/>
      <c r="V101" s="41"/>
      <c r="W101" s="41"/>
      <c r="X101" s="41"/>
      <c r="Y101" s="41"/>
      <c r="Z101" s="41"/>
      <c r="AA101" s="41"/>
      <c r="AB101" s="41"/>
      <c r="AC101" s="41"/>
      <c r="AD101" s="41"/>
      <c r="AE101" s="41"/>
      <c r="AF101" s="41"/>
      <c r="AG101" s="41"/>
      <c r="AH101" s="41"/>
      <c r="AI101" s="41"/>
      <c r="AJ101" s="41"/>
      <c r="AK101" s="41"/>
      <c r="AL101" s="41"/>
      <c r="AM101" s="41"/>
      <c r="AN101" s="41"/>
      <c r="AO101" s="41"/>
      <c r="AP101" s="41"/>
      <c r="AQ101" s="41"/>
      <c r="AR101" s="41"/>
      <c r="AS101" s="41"/>
      <c r="AT101" s="41"/>
      <c r="AU101" s="41"/>
      <c r="AV101" s="41"/>
      <c r="AW101" s="41"/>
      <c r="AX101" s="41"/>
      <c r="AY101" s="41"/>
      <c r="AZ101" s="41"/>
      <c r="BA101" s="41"/>
      <c r="BB101" s="41"/>
      <c r="BC101" s="41"/>
      <c r="BD101" s="41"/>
      <c r="BE101" s="41"/>
      <c r="BF101" s="41"/>
      <c r="BG101" s="41"/>
      <c r="BH101" s="41"/>
      <c r="BI101" s="41"/>
      <c r="BJ101" s="41"/>
      <c r="BK101" s="41"/>
      <c r="BL101" s="41"/>
      <c r="BM101" s="41"/>
      <c r="BN101" s="41"/>
      <c r="BO101" s="41"/>
      <c r="BP101" s="41"/>
      <c r="BQ101" s="41"/>
      <c r="BR101" s="41"/>
      <c r="BS101" s="41"/>
      <c r="BT101" s="41"/>
      <c r="BU101" s="41"/>
      <c r="BV101" s="41"/>
      <c r="BW101" s="41"/>
      <c r="BX101" s="41"/>
      <c r="BY101" s="41"/>
      <c r="BZ101" s="41"/>
      <c r="CA101" s="41"/>
      <c r="CB101" s="41"/>
      <c r="CC101" s="41"/>
      <c r="CD101" s="41"/>
      <c r="CE101" s="41"/>
      <c r="CF101" s="41"/>
    </row>
    <row r="102" spans="1:84">
      <c r="A102" s="48" t="str">
        <f t="shared" si="2"/>
        <v/>
      </c>
      <c r="B102" s="78" t="str">
        <f>IF('Prezenční listina'!F100=0,"",'Prezenční listina'!F100)</f>
        <v/>
      </c>
      <c r="C102" s="86" t="str">
        <f>IF('Prezenční listina'!F100=0,"",'Prezenční listina'!B100)</f>
        <v/>
      </c>
      <c r="D102" s="86" t="str">
        <f>IF('Prezenční listina'!F100=0,"",'Prezenční listina'!C100)</f>
        <v/>
      </c>
      <c r="E102" s="72" t="str">
        <f>IF('Prezenční listina'!F100=0,"",'Prezenční listina'!D100)</f>
        <v/>
      </c>
      <c r="F102" s="72" t="str">
        <f>IF('Prezenční listina'!F100=0,"",'Prezenční listina'!E100)</f>
        <v/>
      </c>
      <c r="G102" s="73" t="str">
        <f>IF('Prezenční listina'!F100=0,"",'Prezenční listina'!H100)</f>
        <v/>
      </c>
      <c r="H102" s="41"/>
      <c r="I102" s="41"/>
      <c r="J102" s="41"/>
      <c r="K102" s="41"/>
      <c r="L102" s="41"/>
      <c r="M102" s="41"/>
      <c r="N102" s="41"/>
      <c r="O102" s="41"/>
      <c r="P102" s="41"/>
      <c r="Q102" s="41"/>
      <c r="R102" s="41"/>
      <c r="S102" s="41"/>
      <c r="T102" s="41"/>
      <c r="U102" s="41"/>
      <c r="V102" s="41"/>
      <c r="W102" s="41"/>
      <c r="X102" s="41"/>
      <c r="Y102" s="41"/>
      <c r="Z102" s="41"/>
      <c r="AA102" s="41"/>
      <c r="AB102" s="41"/>
      <c r="AC102" s="41"/>
      <c r="AD102" s="41"/>
      <c r="AE102" s="41"/>
      <c r="AF102" s="41"/>
      <c r="AG102" s="41"/>
      <c r="AH102" s="41"/>
      <c r="AI102" s="41"/>
      <c r="AJ102" s="41"/>
      <c r="AK102" s="41"/>
      <c r="AL102" s="41"/>
      <c r="AM102" s="41"/>
      <c r="AN102" s="41"/>
      <c r="AO102" s="41"/>
      <c r="AP102" s="41"/>
      <c r="AQ102" s="41"/>
      <c r="AR102" s="41"/>
      <c r="AS102" s="41"/>
      <c r="AT102" s="41"/>
      <c r="AU102" s="41"/>
      <c r="AV102" s="41"/>
      <c r="AW102" s="41"/>
      <c r="AX102" s="41"/>
      <c r="AY102" s="41"/>
      <c r="AZ102" s="41"/>
      <c r="BA102" s="41"/>
      <c r="BB102" s="41"/>
      <c r="BC102" s="41"/>
      <c r="BD102" s="41"/>
      <c r="BE102" s="41"/>
      <c r="BF102" s="41"/>
      <c r="BG102" s="41"/>
      <c r="BH102" s="41"/>
      <c r="BI102" s="41"/>
      <c r="BJ102" s="41"/>
      <c r="BK102" s="41"/>
      <c r="BL102" s="41"/>
      <c r="BM102" s="41"/>
      <c r="BN102" s="41"/>
      <c r="BO102" s="41"/>
      <c r="BP102" s="41"/>
      <c r="BQ102" s="41"/>
      <c r="BR102" s="41"/>
      <c r="BS102" s="41"/>
      <c r="BT102" s="41"/>
      <c r="BU102" s="41"/>
      <c r="BV102" s="41"/>
      <c r="BW102" s="41"/>
      <c r="BX102" s="41"/>
      <c r="BY102" s="41"/>
      <c r="BZ102" s="41"/>
      <c r="CA102" s="41"/>
      <c r="CB102" s="41"/>
      <c r="CC102" s="41"/>
      <c r="CD102" s="41"/>
      <c r="CE102" s="41"/>
      <c r="CF102" s="41"/>
    </row>
    <row r="103" spans="1:84">
      <c r="A103" s="48" t="str">
        <f t="shared" si="2"/>
        <v/>
      </c>
      <c r="B103" s="78" t="str">
        <f>IF('Prezenční listina'!F101=0,"",'Prezenční listina'!F101)</f>
        <v/>
      </c>
      <c r="C103" s="86" t="str">
        <f>IF('Prezenční listina'!F101=0,"",'Prezenční listina'!B101)</f>
        <v/>
      </c>
      <c r="D103" s="86" t="str">
        <f>IF('Prezenční listina'!F101=0,"",'Prezenční listina'!C101)</f>
        <v/>
      </c>
      <c r="E103" s="72" t="str">
        <f>IF('Prezenční listina'!F101=0,"",'Prezenční listina'!D101)</f>
        <v/>
      </c>
      <c r="F103" s="72" t="str">
        <f>IF('Prezenční listina'!F101=0,"",'Prezenční listina'!E101)</f>
        <v/>
      </c>
      <c r="G103" s="73" t="str">
        <f>IF('Prezenční listina'!F101=0,"",'Prezenční listina'!H101)</f>
        <v/>
      </c>
      <c r="H103" s="41"/>
      <c r="I103" s="41"/>
      <c r="J103" s="41"/>
      <c r="K103" s="41"/>
      <c r="L103" s="41"/>
      <c r="M103" s="41"/>
      <c r="N103" s="41"/>
      <c r="O103" s="41"/>
      <c r="P103" s="41"/>
      <c r="Q103" s="41"/>
      <c r="R103" s="41"/>
      <c r="S103" s="41"/>
      <c r="T103" s="41"/>
      <c r="U103" s="41"/>
      <c r="V103" s="41"/>
      <c r="W103" s="41"/>
      <c r="X103" s="41"/>
      <c r="Y103" s="41"/>
      <c r="Z103" s="41"/>
      <c r="AA103" s="41"/>
      <c r="AB103" s="41"/>
      <c r="AC103" s="41"/>
      <c r="AD103" s="41"/>
      <c r="AE103" s="41"/>
      <c r="AF103" s="41"/>
      <c r="AG103" s="41"/>
      <c r="AH103" s="41"/>
      <c r="AI103" s="41"/>
      <c r="AJ103" s="41"/>
      <c r="AK103" s="41"/>
      <c r="AL103" s="41"/>
      <c r="AM103" s="41"/>
      <c r="AN103" s="41"/>
      <c r="AO103" s="41"/>
      <c r="AP103" s="41"/>
      <c r="AQ103" s="41"/>
      <c r="AR103" s="41"/>
      <c r="AS103" s="41"/>
      <c r="AT103" s="41"/>
      <c r="AU103" s="41"/>
      <c r="AV103" s="41"/>
      <c r="AW103" s="41"/>
      <c r="AX103" s="41"/>
      <c r="AY103" s="41"/>
      <c r="AZ103" s="41"/>
      <c r="BA103" s="41"/>
      <c r="BB103" s="41"/>
      <c r="BC103" s="41"/>
      <c r="BD103" s="41"/>
      <c r="BE103" s="41"/>
      <c r="BF103" s="41"/>
      <c r="BG103" s="41"/>
      <c r="BH103" s="41"/>
      <c r="BI103" s="41"/>
      <c r="BJ103" s="41"/>
      <c r="BK103" s="41"/>
      <c r="BL103" s="41"/>
      <c r="BM103" s="41"/>
      <c r="BN103" s="41"/>
      <c r="BO103" s="41"/>
      <c r="BP103" s="41"/>
      <c r="BQ103" s="41"/>
      <c r="BR103" s="41"/>
      <c r="BS103" s="41"/>
      <c r="BT103" s="41"/>
      <c r="BU103" s="41"/>
      <c r="BV103" s="41"/>
      <c r="BW103" s="41"/>
      <c r="BX103" s="41"/>
      <c r="BY103" s="41"/>
      <c r="BZ103" s="41"/>
      <c r="CA103" s="41"/>
      <c r="CB103" s="41"/>
      <c r="CC103" s="41"/>
      <c r="CD103" s="41"/>
      <c r="CE103" s="41"/>
      <c r="CF103" s="41"/>
    </row>
    <row r="104" spans="1:84">
      <c r="A104" s="48" t="str">
        <f t="shared" si="2"/>
        <v/>
      </c>
      <c r="B104" s="78" t="str">
        <f>IF('Prezenční listina'!F102=0,"",'Prezenční listina'!F102)</f>
        <v/>
      </c>
      <c r="C104" s="86" t="str">
        <f>IF('Prezenční listina'!F102=0,"",'Prezenční listina'!B102)</f>
        <v/>
      </c>
      <c r="D104" s="86" t="str">
        <f>IF('Prezenční listina'!F102=0,"",'Prezenční listina'!C102)</f>
        <v/>
      </c>
      <c r="E104" s="72" t="str">
        <f>IF('Prezenční listina'!F102=0,"",'Prezenční listina'!D102)</f>
        <v/>
      </c>
      <c r="F104" s="72" t="str">
        <f>IF('Prezenční listina'!F102=0,"",'Prezenční listina'!E102)</f>
        <v/>
      </c>
      <c r="G104" s="73" t="str">
        <f>IF('Prezenční listina'!F102=0,"",'Prezenční listina'!H102)</f>
        <v/>
      </c>
      <c r="H104" s="41"/>
      <c r="I104" s="41"/>
      <c r="J104" s="41"/>
      <c r="K104" s="41"/>
      <c r="L104" s="41"/>
      <c r="M104" s="41"/>
      <c r="N104" s="41"/>
      <c r="O104" s="41"/>
      <c r="P104" s="41"/>
      <c r="Q104" s="41"/>
      <c r="R104" s="41"/>
      <c r="S104" s="41"/>
      <c r="T104" s="41"/>
      <c r="U104" s="41"/>
      <c r="V104" s="41"/>
      <c r="W104" s="41"/>
      <c r="X104" s="41"/>
      <c r="Y104" s="41"/>
      <c r="Z104" s="41"/>
      <c r="AA104" s="41"/>
      <c r="AB104" s="41"/>
      <c r="AC104" s="41"/>
      <c r="AD104" s="41"/>
      <c r="AE104" s="41"/>
      <c r="AF104" s="41"/>
      <c r="AG104" s="41"/>
      <c r="AH104" s="41"/>
      <c r="AI104" s="41"/>
      <c r="AJ104" s="41"/>
      <c r="AK104" s="41"/>
      <c r="AL104" s="41"/>
      <c r="AM104" s="41"/>
      <c r="AN104" s="41"/>
      <c r="AO104" s="41"/>
      <c r="AP104" s="41"/>
      <c r="AQ104" s="41"/>
      <c r="AR104" s="41"/>
      <c r="AS104" s="41"/>
      <c r="AT104" s="41"/>
      <c r="AU104" s="41"/>
      <c r="AV104" s="41"/>
      <c r="AW104" s="41"/>
      <c r="AX104" s="41"/>
      <c r="AY104" s="41"/>
      <c r="AZ104" s="41"/>
      <c r="BA104" s="41"/>
      <c r="BB104" s="41"/>
      <c r="BC104" s="41"/>
      <c r="BD104" s="41"/>
      <c r="BE104" s="41"/>
      <c r="BF104" s="41"/>
      <c r="BG104" s="41"/>
      <c r="BH104" s="41"/>
      <c r="BI104" s="41"/>
      <c r="BJ104" s="41"/>
      <c r="BK104" s="41"/>
      <c r="BL104" s="41"/>
      <c r="BM104" s="41"/>
      <c r="BN104" s="41"/>
      <c r="BO104" s="41"/>
      <c r="BP104" s="41"/>
      <c r="BQ104" s="41"/>
      <c r="BR104" s="41"/>
      <c r="BS104" s="41"/>
      <c r="BT104" s="41"/>
      <c r="BU104" s="41"/>
      <c r="BV104" s="41"/>
      <c r="BW104" s="41"/>
      <c r="BX104" s="41"/>
      <c r="BY104" s="41"/>
      <c r="BZ104" s="41"/>
      <c r="CA104" s="41"/>
      <c r="CB104" s="41"/>
      <c r="CC104" s="41"/>
      <c r="CD104" s="41"/>
      <c r="CE104" s="41"/>
      <c r="CF104" s="41"/>
    </row>
    <row r="105" spans="1:84">
      <c r="A105" s="48" t="str">
        <f t="shared" si="2"/>
        <v/>
      </c>
      <c r="B105" s="78" t="str">
        <f>IF('Prezenční listina'!F103=0,"",'Prezenční listina'!F103)</f>
        <v/>
      </c>
      <c r="C105" s="86" t="str">
        <f>IF('Prezenční listina'!F103=0,"",'Prezenční listina'!B103)</f>
        <v/>
      </c>
      <c r="D105" s="86" t="str">
        <f>IF('Prezenční listina'!F103=0,"",'Prezenční listina'!C103)</f>
        <v/>
      </c>
      <c r="E105" s="72" t="str">
        <f>IF('Prezenční listina'!F103=0,"",'Prezenční listina'!D103)</f>
        <v/>
      </c>
      <c r="F105" s="72" t="str">
        <f>IF('Prezenční listina'!F103=0,"",'Prezenční listina'!E103)</f>
        <v/>
      </c>
      <c r="G105" s="73" t="str">
        <f>IF('Prezenční listina'!F103=0,"",'Prezenční listina'!H103)</f>
        <v/>
      </c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/>
      <c r="BG105" s="41"/>
      <c r="BH105" s="41"/>
      <c r="BI105" s="41"/>
      <c r="BJ105" s="41"/>
      <c r="BK105" s="41"/>
      <c r="BL105" s="41"/>
      <c r="BM105" s="41"/>
      <c r="BN105" s="41"/>
      <c r="BO105" s="41"/>
      <c r="BP105" s="41"/>
      <c r="BQ105" s="41"/>
      <c r="BR105" s="41"/>
      <c r="BS105" s="41"/>
      <c r="BT105" s="41"/>
      <c r="BU105" s="41"/>
      <c r="BV105" s="41"/>
      <c r="BW105" s="41"/>
      <c r="BX105" s="41"/>
      <c r="BY105" s="41"/>
      <c r="BZ105" s="41"/>
      <c r="CA105" s="41"/>
      <c r="CB105" s="41"/>
      <c r="CC105" s="41"/>
      <c r="CD105" s="41"/>
      <c r="CE105" s="41"/>
      <c r="CF105" s="41"/>
    </row>
    <row r="106" spans="1:84">
      <c r="A106" s="48" t="str">
        <f t="shared" si="2"/>
        <v/>
      </c>
      <c r="B106" s="78" t="str">
        <f>IF('Prezenční listina'!F104=0,"",'Prezenční listina'!F104)</f>
        <v/>
      </c>
      <c r="C106" s="86" t="str">
        <f>IF('Prezenční listina'!F104=0,"",'Prezenční listina'!B104)</f>
        <v/>
      </c>
      <c r="D106" s="86" t="str">
        <f>IF('Prezenční listina'!F104=0,"",'Prezenční listina'!C104)</f>
        <v/>
      </c>
      <c r="E106" s="72" t="str">
        <f>IF('Prezenční listina'!F104=0,"",'Prezenční listina'!D104)</f>
        <v/>
      </c>
      <c r="F106" s="72" t="str">
        <f>IF('Prezenční listina'!F104=0,"",'Prezenční listina'!E104)</f>
        <v/>
      </c>
      <c r="G106" s="73" t="str">
        <f>IF('Prezenční listina'!F104=0,"",'Prezenční listina'!H104)</f>
        <v/>
      </c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/>
      <c r="AZ106" s="41"/>
      <c r="BA106" s="41"/>
      <c r="BB106" s="41"/>
      <c r="BC106" s="41"/>
      <c r="BD106" s="41"/>
      <c r="BE106" s="41"/>
      <c r="BF106" s="41"/>
      <c r="BG106" s="41"/>
      <c r="BH106" s="41"/>
      <c r="BI106" s="41"/>
      <c r="BJ106" s="41"/>
      <c r="BK106" s="41"/>
      <c r="BL106" s="41"/>
      <c r="BM106" s="41"/>
      <c r="BN106" s="41"/>
      <c r="BO106" s="41"/>
      <c r="BP106" s="41"/>
      <c r="BQ106" s="41"/>
      <c r="BR106" s="41"/>
      <c r="BS106" s="41"/>
      <c r="BT106" s="41"/>
      <c r="BU106" s="41"/>
      <c r="BV106" s="41"/>
      <c r="BW106" s="41"/>
      <c r="BX106" s="41"/>
      <c r="BY106" s="41"/>
      <c r="BZ106" s="41"/>
      <c r="CA106" s="41"/>
      <c r="CB106" s="41"/>
      <c r="CC106" s="41"/>
      <c r="CD106" s="41"/>
      <c r="CE106" s="41"/>
      <c r="CF106" s="41"/>
    </row>
    <row r="107" spans="1:84">
      <c r="A107" s="48" t="str">
        <f t="shared" si="2"/>
        <v/>
      </c>
      <c r="B107" s="78" t="str">
        <f>IF('Prezenční listina'!F105=0,"",'Prezenční listina'!F105)</f>
        <v/>
      </c>
      <c r="C107" s="86" t="str">
        <f>IF('Prezenční listina'!F105=0,"",'Prezenční listina'!B105)</f>
        <v/>
      </c>
      <c r="D107" s="86" t="str">
        <f>IF('Prezenční listina'!F105=0,"",'Prezenční listina'!C105)</f>
        <v/>
      </c>
      <c r="E107" s="72" t="str">
        <f>IF('Prezenční listina'!F105=0,"",'Prezenční listina'!D105)</f>
        <v/>
      </c>
      <c r="F107" s="72" t="str">
        <f>IF('Prezenční listina'!F105=0,"",'Prezenční listina'!E105)</f>
        <v/>
      </c>
      <c r="G107" s="73" t="str">
        <f>IF('Prezenční listina'!F105=0,"",'Prezenční listina'!H105)</f>
        <v/>
      </c>
      <c r="H107" s="41"/>
      <c r="I107" s="41"/>
      <c r="J107" s="41"/>
      <c r="K107" s="41"/>
      <c r="L107" s="41"/>
      <c r="M107" s="41"/>
      <c r="N107" s="41"/>
      <c r="O107" s="41"/>
      <c r="P107" s="41"/>
      <c r="Q107" s="41"/>
      <c r="R107" s="41"/>
      <c r="S107" s="41"/>
      <c r="T107" s="41"/>
      <c r="U107" s="41"/>
      <c r="V107" s="41"/>
      <c r="W107" s="41"/>
      <c r="X107" s="41"/>
      <c r="Y107" s="41"/>
      <c r="Z107" s="41"/>
      <c r="AA107" s="41"/>
      <c r="AB107" s="41"/>
      <c r="AC107" s="41"/>
      <c r="AD107" s="41"/>
      <c r="AE107" s="41"/>
      <c r="AF107" s="41"/>
      <c r="AG107" s="41"/>
      <c r="AH107" s="41"/>
      <c r="AI107" s="41"/>
      <c r="AJ107" s="41"/>
      <c r="AK107" s="41"/>
      <c r="AL107" s="41"/>
      <c r="AM107" s="41"/>
      <c r="AN107" s="41"/>
      <c r="AO107" s="41"/>
      <c r="AP107" s="41"/>
      <c r="AQ107" s="41"/>
      <c r="AR107" s="41"/>
      <c r="AS107" s="41"/>
      <c r="AT107" s="41"/>
      <c r="AU107" s="41"/>
      <c r="AV107" s="41"/>
      <c r="AW107" s="41"/>
      <c r="AX107" s="41"/>
      <c r="AY107" s="41"/>
      <c r="AZ107" s="41"/>
      <c r="BA107" s="41"/>
      <c r="BB107" s="41"/>
      <c r="BC107" s="41"/>
      <c r="BD107" s="41"/>
      <c r="BE107" s="41"/>
      <c r="BF107" s="41"/>
      <c r="BG107" s="41"/>
      <c r="BH107" s="41"/>
      <c r="BI107" s="41"/>
      <c r="BJ107" s="41"/>
      <c r="BK107" s="41"/>
      <c r="BL107" s="41"/>
      <c r="BM107" s="41"/>
      <c r="BN107" s="41"/>
      <c r="BO107" s="41"/>
      <c r="BP107" s="41"/>
      <c r="BQ107" s="41"/>
      <c r="BR107" s="41"/>
      <c r="BS107" s="41"/>
      <c r="BT107" s="41"/>
      <c r="BU107" s="41"/>
      <c r="BV107" s="41"/>
      <c r="BW107" s="41"/>
      <c r="BX107" s="41"/>
      <c r="BY107" s="41"/>
      <c r="BZ107" s="41"/>
      <c r="CA107" s="41"/>
      <c r="CB107" s="41"/>
      <c r="CC107" s="41"/>
      <c r="CD107" s="41"/>
      <c r="CE107" s="41"/>
      <c r="CF107" s="41"/>
    </row>
    <row r="108" spans="1:84">
      <c r="A108" s="48" t="str">
        <f t="shared" si="2"/>
        <v/>
      </c>
      <c r="B108" s="78" t="str">
        <f>IF('Prezenční listina'!F106=0,"",'Prezenční listina'!F106)</f>
        <v/>
      </c>
      <c r="C108" s="86" t="str">
        <f>IF('Prezenční listina'!F106=0,"",'Prezenční listina'!B106)</f>
        <v/>
      </c>
      <c r="D108" s="86" t="str">
        <f>IF('Prezenční listina'!F106=0,"",'Prezenční listina'!C106)</f>
        <v/>
      </c>
      <c r="E108" s="72" t="str">
        <f>IF('Prezenční listina'!F106=0,"",'Prezenční listina'!D106)</f>
        <v/>
      </c>
      <c r="F108" s="72" t="str">
        <f>IF('Prezenční listina'!F106=0,"",'Prezenční listina'!E106)</f>
        <v/>
      </c>
      <c r="G108" s="73" t="str">
        <f>IF('Prezenční listina'!F106=0,"",'Prezenční listina'!H106)</f>
        <v/>
      </c>
      <c r="H108" s="41"/>
      <c r="I108" s="41"/>
      <c r="J108" s="41"/>
      <c r="K108" s="41"/>
      <c r="L108" s="41"/>
      <c r="M108" s="41"/>
      <c r="N108" s="41"/>
      <c r="O108" s="41"/>
      <c r="P108" s="41"/>
      <c r="Q108" s="41"/>
      <c r="R108" s="41"/>
      <c r="S108" s="41"/>
      <c r="T108" s="41"/>
      <c r="U108" s="41"/>
      <c r="V108" s="41"/>
      <c r="W108" s="41"/>
      <c r="X108" s="41"/>
      <c r="Y108" s="41"/>
      <c r="Z108" s="41"/>
      <c r="AA108" s="41"/>
      <c r="AB108" s="41"/>
      <c r="AC108" s="41"/>
      <c r="AD108" s="41"/>
      <c r="AE108" s="41"/>
      <c r="AF108" s="41"/>
      <c r="AG108" s="41"/>
      <c r="AH108" s="41"/>
      <c r="AI108" s="41"/>
      <c r="AJ108" s="41"/>
      <c r="AK108" s="41"/>
      <c r="AL108" s="41"/>
      <c r="AM108" s="41"/>
      <c r="AN108" s="41"/>
      <c r="AO108" s="41"/>
      <c r="AP108" s="41"/>
      <c r="AQ108" s="41"/>
      <c r="AR108" s="41"/>
      <c r="AS108" s="41"/>
      <c r="AT108" s="41"/>
      <c r="AU108" s="41"/>
      <c r="AV108" s="41"/>
      <c r="AW108" s="41"/>
      <c r="AX108" s="41"/>
      <c r="AY108" s="41"/>
      <c r="AZ108" s="41"/>
      <c r="BA108" s="41"/>
      <c r="BB108" s="41"/>
      <c r="BC108" s="41"/>
      <c r="BD108" s="41"/>
      <c r="BE108" s="41"/>
      <c r="BF108" s="41"/>
      <c r="BG108" s="41"/>
      <c r="BH108" s="41"/>
      <c r="BI108" s="41"/>
      <c r="BJ108" s="41"/>
      <c r="BK108" s="41"/>
      <c r="BL108" s="41"/>
      <c r="BM108" s="41"/>
      <c r="BN108" s="41"/>
      <c r="BO108" s="41"/>
      <c r="BP108" s="41"/>
      <c r="BQ108" s="41"/>
      <c r="BR108" s="41"/>
      <c r="BS108" s="41"/>
      <c r="BT108" s="41"/>
      <c r="BU108" s="41"/>
      <c r="BV108" s="41"/>
      <c r="BW108" s="41"/>
      <c r="BX108" s="41"/>
      <c r="BY108" s="41"/>
      <c r="BZ108" s="41"/>
      <c r="CA108" s="41"/>
      <c r="CB108" s="41"/>
      <c r="CC108" s="41"/>
      <c r="CD108" s="41"/>
      <c r="CE108" s="41"/>
      <c r="CF108" s="41"/>
    </row>
    <row r="109" spans="1:84">
      <c r="A109" s="48" t="str">
        <f t="shared" si="2"/>
        <v/>
      </c>
      <c r="B109" s="78" t="str">
        <f>IF('Prezenční listina'!F107=0,"",'Prezenční listina'!F107)</f>
        <v/>
      </c>
      <c r="C109" s="86" t="str">
        <f>IF('Prezenční listina'!F107=0,"",'Prezenční listina'!B107)</f>
        <v/>
      </c>
      <c r="D109" s="86" t="str">
        <f>IF('Prezenční listina'!F107=0,"",'Prezenční listina'!C107)</f>
        <v/>
      </c>
      <c r="E109" s="72" t="str">
        <f>IF('Prezenční listina'!F107=0,"",'Prezenční listina'!D107)</f>
        <v/>
      </c>
      <c r="F109" s="72" t="str">
        <f>IF('Prezenční listina'!F107=0,"",'Prezenční listina'!E107)</f>
        <v/>
      </c>
      <c r="G109" s="73" t="str">
        <f>IF('Prezenční listina'!F107=0,"",'Prezenční listina'!H107)</f>
        <v/>
      </c>
      <c r="H109" s="41"/>
      <c r="I109" s="41"/>
      <c r="J109" s="41"/>
      <c r="K109" s="41"/>
      <c r="L109" s="41"/>
      <c r="M109" s="41"/>
      <c r="N109" s="41"/>
      <c r="O109" s="41"/>
      <c r="P109" s="41"/>
      <c r="Q109" s="41"/>
      <c r="R109" s="41"/>
      <c r="S109" s="41"/>
      <c r="T109" s="41"/>
      <c r="U109" s="41"/>
      <c r="V109" s="41"/>
      <c r="W109" s="41"/>
      <c r="X109" s="41"/>
      <c r="Y109" s="41"/>
      <c r="Z109" s="41"/>
      <c r="AA109" s="41"/>
      <c r="AB109" s="41"/>
      <c r="AC109" s="41"/>
      <c r="AD109" s="41"/>
      <c r="AE109" s="41"/>
      <c r="AF109" s="41"/>
      <c r="AG109" s="41"/>
      <c r="AH109" s="41"/>
      <c r="AI109" s="41"/>
      <c r="AJ109" s="41"/>
      <c r="AK109" s="41"/>
      <c r="AL109" s="41"/>
      <c r="AM109" s="41"/>
      <c r="AN109" s="41"/>
      <c r="AO109" s="41"/>
      <c r="AP109" s="41"/>
      <c r="AQ109" s="41"/>
      <c r="AR109" s="41"/>
      <c r="AS109" s="41"/>
      <c r="AT109" s="41"/>
      <c r="AU109" s="41"/>
      <c r="AV109" s="41"/>
      <c r="AW109" s="41"/>
      <c r="AX109" s="41"/>
      <c r="AY109" s="41"/>
      <c r="AZ109" s="41"/>
      <c r="BA109" s="41"/>
      <c r="BB109" s="41"/>
      <c r="BC109" s="41"/>
      <c r="BD109" s="41"/>
      <c r="BE109" s="41"/>
      <c r="BF109" s="41"/>
      <c r="BG109" s="41"/>
      <c r="BH109" s="41"/>
      <c r="BI109" s="41"/>
      <c r="BJ109" s="41"/>
      <c r="BK109" s="41"/>
      <c r="BL109" s="41"/>
      <c r="BM109" s="41"/>
      <c r="BN109" s="41"/>
      <c r="BO109" s="41"/>
      <c r="BP109" s="41"/>
      <c r="BQ109" s="41"/>
      <c r="BR109" s="41"/>
      <c r="BS109" s="41"/>
      <c r="BT109" s="41"/>
      <c r="BU109" s="41"/>
      <c r="BV109" s="41"/>
      <c r="BW109" s="41"/>
      <c r="BX109" s="41"/>
      <c r="BY109" s="41"/>
      <c r="BZ109" s="41"/>
      <c r="CA109" s="41"/>
      <c r="CB109" s="41"/>
      <c r="CC109" s="41"/>
      <c r="CD109" s="41"/>
      <c r="CE109" s="41"/>
      <c r="CF109" s="41"/>
    </row>
    <row r="110" spans="1:84">
      <c r="A110" s="48" t="str">
        <f t="shared" si="2"/>
        <v/>
      </c>
      <c r="B110" s="78" t="str">
        <f>IF('Prezenční listina'!F108=0,"",'Prezenční listina'!F108)</f>
        <v/>
      </c>
      <c r="C110" s="86" t="str">
        <f>IF('Prezenční listina'!F108=0,"",'Prezenční listina'!B108)</f>
        <v/>
      </c>
      <c r="D110" s="86" t="str">
        <f>IF('Prezenční listina'!F108=0,"",'Prezenční listina'!C108)</f>
        <v/>
      </c>
      <c r="E110" s="72" t="str">
        <f>IF('Prezenční listina'!F108=0,"",'Prezenční listina'!D108)</f>
        <v/>
      </c>
      <c r="F110" s="72" t="str">
        <f>IF('Prezenční listina'!F108=0,"",'Prezenční listina'!E108)</f>
        <v/>
      </c>
      <c r="G110" s="73" t="str">
        <f>IF('Prezenční listina'!F108=0,"",'Prezenční listina'!H108)</f>
        <v/>
      </c>
      <c r="H110" s="41"/>
      <c r="I110" s="41"/>
      <c r="J110" s="41"/>
      <c r="K110" s="41"/>
      <c r="L110" s="41"/>
      <c r="M110" s="41"/>
      <c r="N110" s="41"/>
      <c r="O110" s="41"/>
      <c r="P110" s="41"/>
      <c r="Q110" s="41"/>
      <c r="R110" s="41"/>
      <c r="S110" s="41"/>
      <c r="T110" s="41"/>
      <c r="U110" s="41"/>
      <c r="V110" s="41"/>
      <c r="W110" s="41"/>
      <c r="X110" s="41"/>
      <c r="Y110" s="41"/>
      <c r="Z110" s="41"/>
      <c r="AA110" s="41"/>
      <c r="AB110" s="41"/>
      <c r="AC110" s="41"/>
      <c r="AD110" s="41"/>
      <c r="AE110" s="41"/>
      <c r="AF110" s="41"/>
      <c r="AG110" s="41"/>
      <c r="AH110" s="41"/>
      <c r="AI110" s="41"/>
      <c r="AJ110" s="41"/>
      <c r="AK110" s="41"/>
      <c r="AL110" s="41"/>
      <c r="AM110" s="41"/>
      <c r="AN110" s="41"/>
      <c r="AO110" s="41"/>
      <c r="AP110" s="41"/>
      <c r="AQ110" s="41"/>
      <c r="AR110" s="41"/>
      <c r="AS110" s="41"/>
      <c r="AT110" s="41"/>
      <c r="AU110" s="41"/>
      <c r="AV110" s="41"/>
      <c r="AW110" s="41"/>
      <c r="AX110" s="41"/>
      <c r="AY110" s="41"/>
      <c r="AZ110" s="41"/>
      <c r="BA110" s="41"/>
      <c r="BB110" s="41"/>
      <c r="BC110" s="41"/>
      <c r="BD110" s="41"/>
      <c r="BE110" s="41"/>
      <c r="BF110" s="41"/>
      <c r="BG110" s="41"/>
      <c r="BH110" s="41"/>
      <c r="BI110" s="41"/>
      <c r="BJ110" s="41"/>
      <c r="BK110" s="41"/>
      <c r="BL110" s="41"/>
      <c r="BM110" s="41"/>
      <c r="BN110" s="41"/>
      <c r="BO110" s="41"/>
      <c r="BP110" s="41"/>
      <c r="BQ110" s="41"/>
      <c r="BR110" s="41"/>
      <c r="BS110" s="41"/>
      <c r="BT110" s="41"/>
      <c r="BU110" s="41"/>
      <c r="BV110" s="41"/>
      <c r="BW110" s="41"/>
      <c r="BX110" s="41"/>
      <c r="BY110" s="41"/>
      <c r="BZ110" s="41"/>
      <c r="CA110" s="41"/>
      <c r="CB110" s="41"/>
      <c r="CC110" s="41"/>
      <c r="CD110" s="41"/>
      <c r="CE110" s="41"/>
      <c r="CF110" s="41"/>
    </row>
    <row r="111" spans="1:84">
      <c r="A111" s="48" t="str">
        <f t="shared" si="2"/>
        <v/>
      </c>
      <c r="B111" s="78" t="str">
        <f>IF('Prezenční listina'!F109=0,"",'Prezenční listina'!F109)</f>
        <v/>
      </c>
      <c r="C111" s="86" t="str">
        <f>IF('Prezenční listina'!F109=0,"",'Prezenční listina'!B109)</f>
        <v/>
      </c>
      <c r="D111" s="86" t="str">
        <f>IF('Prezenční listina'!F109=0,"",'Prezenční listina'!C109)</f>
        <v/>
      </c>
      <c r="E111" s="72" t="str">
        <f>IF('Prezenční listina'!F109=0,"",'Prezenční listina'!D109)</f>
        <v/>
      </c>
      <c r="F111" s="72" t="str">
        <f>IF('Prezenční listina'!F109=0,"",'Prezenční listina'!E109)</f>
        <v/>
      </c>
      <c r="G111" s="73" t="str">
        <f>IF('Prezenční listina'!F109=0,"",'Prezenční listina'!H109)</f>
        <v/>
      </c>
      <c r="H111" s="41"/>
      <c r="I111" s="41"/>
      <c r="J111" s="41"/>
      <c r="K111" s="41"/>
      <c r="L111" s="41"/>
      <c r="M111" s="41"/>
      <c r="N111" s="41"/>
      <c r="O111" s="41"/>
      <c r="P111" s="41"/>
      <c r="Q111" s="41"/>
      <c r="R111" s="41"/>
      <c r="S111" s="41"/>
      <c r="T111" s="41"/>
      <c r="U111" s="41"/>
      <c r="V111" s="41"/>
      <c r="W111" s="41"/>
      <c r="X111" s="41"/>
      <c r="Y111" s="41"/>
      <c r="Z111" s="41"/>
      <c r="AA111" s="41"/>
      <c r="AB111" s="41"/>
      <c r="AC111" s="41"/>
      <c r="AD111" s="41"/>
      <c r="AE111" s="41"/>
      <c r="AF111" s="41"/>
      <c r="AG111" s="41"/>
      <c r="AH111" s="41"/>
      <c r="AI111" s="41"/>
      <c r="AJ111" s="41"/>
      <c r="AK111" s="41"/>
      <c r="AL111" s="41"/>
      <c r="AM111" s="41"/>
      <c r="AN111" s="41"/>
      <c r="AO111" s="41"/>
      <c r="AP111" s="41"/>
      <c r="AQ111" s="41"/>
      <c r="AR111" s="41"/>
      <c r="AS111" s="41"/>
      <c r="AT111" s="41"/>
      <c r="AU111" s="41"/>
      <c r="AV111" s="41"/>
      <c r="AW111" s="41"/>
      <c r="AX111" s="41"/>
      <c r="AY111" s="41"/>
      <c r="AZ111" s="41"/>
      <c r="BA111" s="41"/>
      <c r="BB111" s="41"/>
      <c r="BC111" s="41"/>
      <c r="BD111" s="41"/>
      <c r="BE111" s="41"/>
      <c r="BF111" s="41"/>
      <c r="BG111" s="41"/>
      <c r="BH111" s="41"/>
      <c r="BI111" s="41"/>
      <c r="BJ111" s="41"/>
      <c r="BK111" s="41"/>
      <c r="BL111" s="41"/>
      <c r="BM111" s="41"/>
      <c r="BN111" s="41"/>
      <c r="BO111" s="41"/>
      <c r="BP111" s="41"/>
      <c r="BQ111" s="41"/>
      <c r="BR111" s="41"/>
      <c r="BS111" s="41"/>
      <c r="BT111" s="41"/>
      <c r="BU111" s="41"/>
      <c r="BV111" s="41"/>
      <c r="BW111" s="41"/>
      <c r="BX111" s="41"/>
      <c r="BY111" s="41"/>
      <c r="BZ111" s="41"/>
      <c r="CA111" s="41"/>
      <c r="CB111" s="41"/>
      <c r="CC111" s="41"/>
      <c r="CD111" s="41"/>
      <c r="CE111" s="41"/>
      <c r="CF111" s="41"/>
    </row>
    <row r="112" spans="1:84">
      <c r="A112" s="48" t="str">
        <f t="shared" si="2"/>
        <v/>
      </c>
      <c r="B112" s="78" t="str">
        <f>IF('Prezenční listina'!F110=0,"",'Prezenční listina'!F110)</f>
        <v/>
      </c>
      <c r="C112" s="86" t="str">
        <f>IF('Prezenční listina'!F110=0,"",'Prezenční listina'!B110)</f>
        <v/>
      </c>
      <c r="D112" s="86" t="str">
        <f>IF('Prezenční listina'!F110=0,"",'Prezenční listina'!C110)</f>
        <v/>
      </c>
      <c r="E112" s="72" t="str">
        <f>IF('Prezenční listina'!F110=0,"",'Prezenční listina'!D110)</f>
        <v/>
      </c>
      <c r="F112" s="72" t="str">
        <f>IF('Prezenční listina'!F110=0,"",'Prezenční listina'!E110)</f>
        <v/>
      </c>
      <c r="G112" s="73" t="str">
        <f>IF('Prezenční listina'!F110=0,"",'Prezenční listina'!H110)</f>
        <v/>
      </c>
      <c r="H112" s="41"/>
      <c r="I112" s="41"/>
      <c r="J112" s="41"/>
      <c r="K112" s="41"/>
      <c r="L112" s="41"/>
      <c r="M112" s="41"/>
      <c r="N112" s="41"/>
      <c r="O112" s="41"/>
      <c r="P112" s="41"/>
      <c r="Q112" s="41"/>
      <c r="R112" s="41"/>
      <c r="S112" s="41"/>
      <c r="T112" s="41"/>
      <c r="U112" s="41"/>
      <c r="V112" s="41"/>
      <c r="W112" s="41"/>
      <c r="X112" s="41"/>
      <c r="Y112" s="41"/>
      <c r="Z112" s="41"/>
      <c r="AA112" s="41"/>
      <c r="AB112" s="41"/>
      <c r="AC112" s="41"/>
      <c r="AD112" s="41"/>
      <c r="AE112" s="41"/>
      <c r="AF112" s="41"/>
      <c r="AG112" s="41"/>
      <c r="AH112" s="41"/>
      <c r="AI112" s="41"/>
      <c r="AJ112" s="41"/>
      <c r="AK112" s="41"/>
      <c r="AL112" s="41"/>
      <c r="AM112" s="41"/>
      <c r="AN112" s="41"/>
      <c r="AO112" s="41"/>
      <c r="AP112" s="41"/>
      <c r="AQ112" s="41"/>
      <c r="AR112" s="41"/>
      <c r="AS112" s="41"/>
      <c r="AT112" s="41"/>
      <c r="AU112" s="41"/>
      <c r="AV112" s="41"/>
      <c r="AW112" s="41"/>
      <c r="AX112" s="41"/>
      <c r="AY112" s="41"/>
      <c r="AZ112" s="41"/>
      <c r="BA112" s="41"/>
      <c r="BB112" s="41"/>
      <c r="BC112" s="41"/>
      <c r="BD112" s="41"/>
      <c r="BE112" s="41"/>
      <c r="BF112" s="41"/>
      <c r="BG112" s="41"/>
      <c r="BH112" s="41"/>
      <c r="BI112" s="41"/>
      <c r="BJ112" s="41"/>
      <c r="BK112" s="41"/>
      <c r="BL112" s="41"/>
      <c r="BM112" s="41"/>
      <c r="BN112" s="41"/>
      <c r="BO112" s="41"/>
      <c r="BP112" s="41"/>
      <c r="BQ112" s="41"/>
      <c r="BR112" s="41"/>
      <c r="BS112" s="41"/>
      <c r="BT112" s="41"/>
      <c r="BU112" s="41"/>
      <c r="BV112" s="41"/>
      <c r="BW112" s="41"/>
      <c r="BX112" s="41"/>
      <c r="BY112" s="41"/>
      <c r="BZ112" s="41"/>
      <c r="CA112" s="41"/>
      <c r="CB112" s="41"/>
      <c r="CC112" s="41"/>
      <c r="CD112" s="41"/>
      <c r="CE112" s="41"/>
      <c r="CF112" s="41"/>
    </row>
    <row r="113" spans="1:84">
      <c r="A113" s="48" t="str">
        <f t="shared" si="2"/>
        <v/>
      </c>
      <c r="B113" s="78" t="str">
        <f>IF('Prezenční listina'!F111=0,"",'Prezenční listina'!F111)</f>
        <v/>
      </c>
      <c r="C113" s="86" t="str">
        <f>IF('Prezenční listina'!F111=0,"",'Prezenční listina'!B111)</f>
        <v/>
      </c>
      <c r="D113" s="86" t="str">
        <f>IF('Prezenční listina'!F111=0,"",'Prezenční listina'!C111)</f>
        <v/>
      </c>
      <c r="E113" s="72" t="str">
        <f>IF('Prezenční listina'!F111=0,"",'Prezenční listina'!D111)</f>
        <v/>
      </c>
      <c r="F113" s="72" t="str">
        <f>IF('Prezenční listina'!F111=0,"",'Prezenční listina'!E111)</f>
        <v/>
      </c>
      <c r="G113" s="74" t="str">
        <f>IF('Prezenční listina'!F111=0,"",'Prezenční listina'!H111)</f>
        <v/>
      </c>
      <c r="H113" s="41"/>
      <c r="I113" s="41"/>
      <c r="J113" s="41"/>
      <c r="K113" s="41"/>
      <c r="L113" s="41"/>
      <c r="M113" s="41"/>
      <c r="N113" s="41"/>
      <c r="O113" s="41"/>
      <c r="P113" s="41"/>
      <c r="Q113" s="41"/>
      <c r="R113" s="41"/>
      <c r="S113" s="41"/>
      <c r="T113" s="41"/>
      <c r="U113" s="41"/>
      <c r="V113" s="41"/>
      <c r="W113" s="41"/>
      <c r="X113" s="41"/>
      <c r="Y113" s="41"/>
      <c r="Z113" s="41"/>
      <c r="AA113" s="41"/>
      <c r="AB113" s="41"/>
      <c r="AC113" s="41"/>
      <c r="AD113" s="41"/>
      <c r="AE113" s="41"/>
      <c r="AF113" s="41"/>
      <c r="AG113" s="41"/>
      <c r="AH113" s="41"/>
      <c r="AI113" s="41"/>
      <c r="AJ113" s="41"/>
      <c r="AK113" s="41"/>
      <c r="AL113" s="41"/>
      <c r="AM113" s="41"/>
      <c r="AN113" s="41"/>
      <c r="AO113" s="41"/>
      <c r="AP113" s="41"/>
      <c r="AQ113" s="41"/>
      <c r="AR113" s="41"/>
      <c r="AS113" s="41"/>
      <c r="AT113" s="41"/>
      <c r="AU113" s="41"/>
      <c r="AV113" s="41"/>
      <c r="AW113" s="41"/>
      <c r="AX113" s="41"/>
      <c r="AY113" s="41"/>
      <c r="AZ113" s="41"/>
      <c r="BA113" s="41"/>
      <c r="BB113" s="41"/>
      <c r="BC113" s="41"/>
      <c r="BD113" s="41"/>
      <c r="BE113" s="41"/>
      <c r="BF113" s="41"/>
      <c r="BG113" s="41"/>
      <c r="BH113" s="41"/>
      <c r="BI113" s="41"/>
      <c r="BJ113" s="41"/>
      <c r="BK113" s="41"/>
      <c r="BL113" s="41"/>
      <c r="BM113" s="41"/>
      <c r="BN113" s="41"/>
      <c r="BO113" s="41"/>
      <c r="BP113" s="41"/>
      <c r="BQ113" s="41"/>
      <c r="BR113" s="41"/>
      <c r="BS113" s="41"/>
      <c r="BT113" s="41"/>
      <c r="BU113" s="41"/>
      <c r="BV113" s="41"/>
      <c r="BW113" s="41"/>
      <c r="BX113" s="41"/>
      <c r="BY113" s="41"/>
      <c r="BZ113" s="41"/>
      <c r="CA113" s="41"/>
      <c r="CB113" s="41"/>
      <c r="CC113" s="41"/>
      <c r="CD113" s="41"/>
      <c r="CE113" s="41"/>
      <c r="CF113" s="41"/>
    </row>
    <row r="114" spans="1:84">
      <c r="A114" s="48" t="str">
        <f t="shared" si="2"/>
        <v/>
      </c>
      <c r="B114" s="78" t="str">
        <f>IF('Prezenční listina'!F112=0,"",'Prezenční listina'!F112)</f>
        <v/>
      </c>
      <c r="C114" s="86" t="str">
        <f>IF('Prezenční listina'!F112=0,"",'Prezenční listina'!B112)</f>
        <v/>
      </c>
      <c r="D114" s="86" t="str">
        <f>IF('Prezenční listina'!F112=0,"",'Prezenční listina'!C112)</f>
        <v/>
      </c>
      <c r="E114" s="72" t="str">
        <f>IF('Prezenční listina'!F112=0,"",'Prezenční listina'!D112)</f>
        <v/>
      </c>
      <c r="F114" s="72" t="str">
        <f>IF('Prezenční listina'!F112=0,"",'Prezenční listina'!E112)</f>
        <v/>
      </c>
      <c r="G114" s="74" t="str">
        <f>IF('Prezenční listina'!F112=0,"",'Prezenční listina'!H112)</f>
        <v/>
      </c>
      <c r="H114" s="41"/>
      <c r="I114" s="41"/>
      <c r="J114" s="41"/>
      <c r="K114" s="41"/>
      <c r="L114" s="41"/>
      <c r="M114" s="41"/>
      <c r="N114" s="41"/>
      <c r="O114" s="41"/>
      <c r="P114" s="41"/>
      <c r="Q114" s="41"/>
      <c r="R114" s="41"/>
      <c r="S114" s="41"/>
      <c r="T114" s="41"/>
      <c r="U114" s="41"/>
      <c r="V114" s="41"/>
      <c r="W114" s="41"/>
      <c r="X114" s="41"/>
      <c r="Y114" s="41"/>
      <c r="Z114" s="41"/>
      <c r="AA114" s="41"/>
      <c r="AB114" s="41"/>
      <c r="AC114" s="41"/>
      <c r="AD114" s="41"/>
      <c r="AE114" s="41"/>
      <c r="AF114" s="41"/>
      <c r="AG114" s="41"/>
      <c r="AH114" s="41"/>
      <c r="AI114" s="41"/>
      <c r="AJ114" s="41"/>
      <c r="AK114" s="41"/>
      <c r="AL114" s="41"/>
      <c r="AM114" s="41"/>
      <c r="AN114" s="41"/>
      <c r="AO114" s="41"/>
      <c r="AP114" s="41"/>
      <c r="AQ114" s="41"/>
      <c r="AR114" s="41"/>
      <c r="AS114" s="41"/>
      <c r="AT114" s="41"/>
      <c r="AU114" s="41"/>
      <c r="AV114" s="41"/>
      <c r="AW114" s="41"/>
      <c r="AX114" s="41"/>
      <c r="AY114" s="41"/>
      <c r="AZ114" s="41"/>
      <c r="BA114" s="41"/>
      <c r="BB114" s="41"/>
      <c r="BC114" s="41"/>
      <c r="BD114" s="41"/>
      <c r="BE114" s="41"/>
      <c r="BF114" s="41"/>
      <c r="BG114" s="41"/>
      <c r="BH114" s="41"/>
      <c r="BI114" s="41"/>
      <c r="BJ114" s="41"/>
      <c r="BK114" s="41"/>
      <c r="BL114" s="41"/>
      <c r="BM114" s="41"/>
      <c r="BN114" s="41"/>
      <c r="BO114" s="41"/>
      <c r="BP114" s="41"/>
      <c r="BQ114" s="41"/>
      <c r="BR114" s="41"/>
      <c r="BS114" s="41"/>
      <c r="BT114" s="41"/>
      <c r="BU114" s="41"/>
      <c r="BV114" s="41"/>
      <c r="BW114" s="41"/>
      <c r="BX114" s="41"/>
      <c r="BY114" s="41"/>
      <c r="BZ114" s="41"/>
      <c r="CA114" s="41"/>
      <c r="CB114" s="41"/>
      <c r="CC114" s="41"/>
      <c r="CD114" s="41"/>
      <c r="CE114" s="41"/>
      <c r="CF114" s="41"/>
    </row>
    <row r="115" spans="1:84">
      <c r="A115" s="48" t="str">
        <f t="shared" si="2"/>
        <v/>
      </c>
      <c r="B115" s="78" t="str">
        <f>IF('Prezenční listina'!F113=0,"",'Prezenční listina'!F113)</f>
        <v/>
      </c>
      <c r="C115" s="86" t="str">
        <f>IF('Prezenční listina'!F113=0,"",'Prezenční listina'!B113)</f>
        <v/>
      </c>
      <c r="D115" s="86" t="str">
        <f>IF('Prezenční listina'!F113=0,"",'Prezenční listina'!C113)</f>
        <v/>
      </c>
      <c r="E115" s="72" t="str">
        <f>IF('Prezenční listina'!F113=0,"",'Prezenční listina'!D113)</f>
        <v/>
      </c>
      <c r="F115" s="72" t="str">
        <f>IF('Prezenční listina'!F113=0,"",'Prezenční listina'!E113)</f>
        <v/>
      </c>
      <c r="G115" s="74" t="str">
        <f>IF('Prezenční listina'!F113=0,"",'Prezenční listina'!H113)</f>
        <v/>
      </c>
      <c r="H115" s="41"/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41"/>
      <c r="T115" s="41"/>
      <c r="U115" s="41"/>
      <c r="V115" s="41"/>
      <c r="W115" s="41"/>
      <c r="X115" s="41"/>
      <c r="Y115" s="41"/>
      <c r="Z115" s="41"/>
      <c r="AA115" s="41"/>
      <c r="AB115" s="41"/>
      <c r="AC115" s="41"/>
      <c r="AD115" s="41"/>
      <c r="AE115" s="41"/>
      <c r="AF115" s="41"/>
      <c r="AG115" s="41"/>
      <c r="AH115" s="41"/>
      <c r="AI115" s="41"/>
      <c r="AJ115" s="41"/>
      <c r="AK115" s="41"/>
      <c r="AL115" s="41"/>
      <c r="AM115" s="41"/>
      <c r="AN115" s="41"/>
      <c r="AO115" s="41"/>
      <c r="AP115" s="41"/>
      <c r="AQ115" s="41"/>
      <c r="AR115" s="41"/>
      <c r="AS115" s="41"/>
      <c r="AT115" s="41"/>
      <c r="AU115" s="41"/>
      <c r="AV115" s="41"/>
      <c r="AW115" s="41"/>
      <c r="AX115" s="41"/>
      <c r="AY115" s="41"/>
      <c r="AZ115" s="41"/>
      <c r="BA115" s="41"/>
      <c r="BB115" s="41"/>
      <c r="BC115" s="41"/>
      <c r="BD115" s="41"/>
      <c r="BE115" s="41"/>
      <c r="BF115" s="41"/>
      <c r="BG115" s="41"/>
      <c r="BH115" s="41"/>
      <c r="BI115" s="41"/>
      <c r="BJ115" s="41"/>
      <c r="BK115" s="41"/>
      <c r="BL115" s="41"/>
      <c r="BM115" s="41"/>
      <c r="BN115" s="41"/>
      <c r="BO115" s="41"/>
      <c r="BP115" s="41"/>
      <c r="BQ115" s="41"/>
      <c r="BR115" s="41"/>
      <c r="BS115" s="41"/>
      <c r="BT115" s="41"/>
      <c r="BU115" s="41"/>
      <c r="BV115" s="41"/>
      <c r="BW115" s="41"/>
      <c r="BX115" s="41"/>
      <c r="BY115" s="41"/>
      <c r="BZ115" s="41"/>
      <c r="CA115" s="41"/>
      <c r="CB115" s="41"/>
      <c r="CC115" s="41"/>
      <c r="CD115" s="41"/>
      <c r="CE115" s="41"/>
      <c r="CF115" s="41"/>
    </row>
    <row r="116" spans="1:84">
      <c r="A116" s="48" t="str">
        <f t="shared" si="2"/>
        <v/>
      </c>
      <c r="B116" s="78" t="str">
        <f>IF('Prezenční listina'!F114=0,"",'Prezenční listina'!F114)</f>
        <v/>
      </c>
      <c r="C116" s="86" t="str">
        <f>IF('Prezenční listina'!F114=0,"",'Prezenční listina'!B114)</f>
        <v/>
      </c>
      <c r="D116" s="86" t="str">
        <f>IF('Prezenční listina'!F114=0,"",'Prezenční listina'!C114)</f>
        <v/>
      </c>
      <c r="E116" s="72" t="str">
        <f>IF('Prezenční listina'!F114=0,"",'Prezenční listina'!D114)</f>
        <v/>
      </c>
      <c r="F116" s="72" t="str">
        <f>IF('Prezenční listina'!F114=0,"",'Prezenční listina'!E114)</f>
        <v/>
      </c>
      <c r="G116" s="74" t="str">
        <f>IF('Prezenční listina'!F114=0,"",'Prezenční listina'!H114)</f>
        <v/>
      </c>
      <c r="H116" s="41"/>
      <c r="I116" s="41"/>
      <c r="J116" s="41"/>
      <c r="K116" s="41"/>
      <c r="L116" s="41"/>
      <c r="M116" s="41"/>
      <c r="N116" s="41"/>
      <c r="O116" s="41"/>
      <c r="P116" s="41"/>
      <c r="Q116" s="41"/>
      <c r="R116" s="41"/>
      <c r="S116" s="41"/>
      <c r="T116" s="41"/>
      <c r="U116" s="41"/>
      <c r="V116" s="41"/>
      <c r="W116" s="41"/>
      <c r="X116" s="41"/>
      <c r="Y116" s="41"/>
      <c r="Z116" s="41"/>
      <c r="AA116" s="41"/>
      <c r="AB116" s="41"/>
      <c r="AC116" s="41"/>
      <c r="AD116" s="41"/>
      <c r="AE116" s="41"/>
      <c r="AF116" s="41"/>
      <c r="AG116" s="41"/>
      <c r="AH116" s="41"/>
      <c r="AI116" s="41"/>
      <c r="AJ116" s="41"/>
      <c r="AK116" s="41"/>
      <c r="AL116" s="41"/>
      <c r="AM116" s="41"/>
      <c r="AN116" s="41"/>
      <c r="AO116" s="41"/>
      <c r="AP116" s="41"/>
      <c r="AQ116" s="41"/>
      <c r="AR116" s="41"/>
      <c r="AS116" s="41"/>
      <c r="AT116" s="41"/>
      <c r="AU116" s="41"/>
      <c r="AV116" s="41"/>
      <c r="AW116" s="41"/>
      <c r="AX116" s="41"/>
      <c r="AY116" s="41"/>
      <c r="AZ116" s="41"/>
      <c r="BA116" s="41"/>
      <c r="BB116" s="41"/>
      <c r="BC116" s="41"/>
      <c r="BD116" s="41"/>
      <c r="BE116" s="41"/>
      <c r="BF116" s="41"/>
      <c r="BG116" s="41"/>
      <c r="BH116" s="41"/>
      <c r="BI116" s="41"/>
      <c r="BJ116" s="41"/>
      <c r="BK116" s="41"/>
      <c r="BL116" s="41"/>
      <c r="BM116" s="41"/>
      <c r="BN116" s="41"/>
      <c r="BO116" s="41"/>
      <c r="BP116" s="41"/>
      <c r="BQ116" s="41"/>
      <c r="BR116" s="41"/>
      <c r="BS116" s="41"/>
      <c r="BT116" s="41"/>
      <c r="BU116" s="41"/>
      <c r="BV116" s="41"/>
      <c r="BW116" s="41"/>
      <c r="BX116" s="41"/>
      <c r="BY116" s="41"/>
      <c r="BZ116" s="41"/>
      <c r="CA116" s="41"/>
      <c r="CB116" s="41"/>
      <c r="CC116" s="41"/>
      <c r="CD116" s="41"/>
      <c r="CE116" s="41"/>
      <c r="CF116" s="41"/>
    </row>
    <row r="117" spans="1:84">
      <c r="A117" s="48" t="str">
        <f t="shared" si="2"/>
        <v/>
      </c>
      <c r="B117" s="78" t="str">
        <f>IF('Prezenční listina'!F115=0,"",'Prezenční listina'!F115)</f>
        <v/>
      </c>
      <c r="C117" s="86" t="str">
        <f>IF('Prezenční listina'!F115=0,"",'Prezenční listina'!B115)</f>
        <v/>
      </c>
      <c r="D117" s="86" t="str">
        <f>IF('Prezenční listina'!F115=0,"",'Prezenční listina'!C115)</f>
        <v/>
      </c>
      <c r="E117" s="72" t="str">
        <f>IF('Prezenční listina'!F115=0,"",'Prezenční listina'!D115)</f>
        <v/>
      </c>
      <c r="F117" s="72" t="str">
        <f>IF('Prezenční listina'!F115=0,"",'Prezenční listina'!E115)</f>
        <v/>
      </c>
      <c r="G117" s="74" t="str">
        <f>IF('Prezenční listina'!F115=0,"",'Prezenční listina'!H115)</f>
        <v/>
      </c>
      <c r="H117" s="41"/>
      <c r="I117" s="41"/>
      <c r="J117" s="41"/>
      <c r="K117" s="41"/>
      <c r="L117" s="41"/>
      <c r="M117" s="41"/>
      <c r="N117" s="41"/>
      <c r="O117" s="41"/>
      <c r="P117" s="41"/>
      <c r="Q117" s="41"/>
      <c r="R117" s="41"/>
      <c r="S117" s="41"/>
      <c r="T117" s="41"/>
      <c r="U117" s="41"/>
      <c r="V117" s="41"/>
      <c r="W117" s="41"/>
      <c r="X117" s="41"/>
      <c r="Y117" s="41"/>
      <c r="Z117" s="41"/>
      <c r="AA117" s="41"/>
      <c r="AB117" s="41"/>
      <c r="AC117" s="41"/>
      <c r="AD117" s="41"/>
      <c r="AE117" s="41"/>
      <c r="AF117" s="41"/>
      <c r="AG117" s="41"/>
      <c r="AH117" s="41"/>
      <c r="AI117" s="41"/>
      <c r="AJ117" s="41"/>
      <c r="AK117" s="41"/>
      <c r="AL117" s="41"/>
      <c r="AM117" s="41"/>
      <c r="AN117" s="41"/>
      <c r="AO117" s="41"/>
      <c r="AP117" s="41"/>
      <c r="AQ117" s="41"/>
      <c r="AR117" s="41"/>
      <c r="AS117" s="41"/>
      <c r="AT117" s="41"/>
      <c r="AU117" s="41"/>
      <c r="AV117" s="41"/>
      <c r="AW117" s="41"/>
      <c r="AX117" s="41"/>
      <c r="AY117" s="41"/>
      <c r="AZ117" s="41"/>
      <c r="BA117" s="41"/>
      <c r="BB117" s="41"/>
      <c r="BC117" s="41"/>
      <c r="BD117" s="41"/>
      <c r="BE117" s="41"/>
      <c r="BF117" s="41"/>
      <c r="BG117" s="41"/>
      <c r="BH117" s="41"/>
      <c r="BI117" s="41"/>
      <c r="BJ117" s="41"/>
      <c r="BK117" s="41"/>
      <c r="BL117" s="41"/>
      <c r="BM117" s="41"/>
      <c r="BN117" s="41"/>
      <c r="BO117" s="41"/>
      <c r="BP117" s="41"/>
      <c r="BQ117" s="41"/>
      <c r="BR117" s="41"/>
      <c r="BS117" s="41"/>
      <c r="BT117" s="41"/>
      <c r="BU117" s="41"/>
      <c r="BV117" s="41"/>
      <c r="BW117" s="41"/>
      <c r="BX117" s="41"/>
      <c r="BY117" s="41"/>
      <c r="BZ117" s="41"/>
      <c r="CA117" s="41"/>
      <c r="CB117" s="41"/>
      <c r="CC117" s="41"/>
      <c r="CD117" s="41"/>
      <c r="CE117" s="41"/>
      <c r="CF117" s="41"/>
    </row>
    <row r="118" spans="1:84">
      <c r="A118" s="48" t="str">
        <f t="shared" si="2"/>
        <v/>
      </c>
      <c r="B118" s="78" t="str">
        <f>IF('Prezenční listina'!F116=0,"",'Prezenční listina'!F116)</f>
        <v/>
      </c>
      <c r="C118" s="86" t="str">
        <f>IF('Prezenční listina'!F116=0,"",'Prezenční listina'!B116)</f>
        <v/>
      </c>
      <c r="D118" s="86" t="str">
        <f>IF('Prezenční listina'!F116=0,"",'Prezenční listina'!C116)</f>
        <v/>
      </c>
      <c r="E118" s="72" t="str">
        <f>IF('Prezenční listina'!F116=0,"",'Prezenční listina'!D116)</f>
        <v/>
      </c>
      <c r="F118" s="72" t="str">
        <f>IF('Prezenční listina'!F116=0,"",'Prezenční listina'!E116)</f>
        <v/>
      </c>
      <c r="G118" s="74" t="str">
        <f>IF('Prezenční listina'!F116=0,"",'Prezenční listina'!H116)</f>
        <v/>
      </c>
      <c r="H118" s="41"/>
      <c r="I118" s="41"/>
      <c r="J118" s="41"/>
      <c r="K118" s="41"/>
      <c r="L118" s="41"/>
      <c r="M118" s="41"/>
      <c r="N118" s="41"/>
      <c r="O118" s="41"/>
      <c r="P118" s="41"/>
      <c r="Q118" s="41"/>
      <c r="R118" s="41"/>
      <c r="S118" s="41"/>
      <c r="T118" s="41"/>
      <c r="U118" s="41"/>
      <c r="V118" s="41"/>
      <c r="W118" s="41"/>
      <c r="X118" s="41"/>
      <c r="Y118" s="41"/>
      <c r="Z118" s="41"/>
      <c r="AA118" s="41"/>
      <c r="AB118" s="41"/>
      <c r="AC118" s="41"/>
      <c r="AD118" s="41"/>
      <c r="AE118" s="41"/>
      <c r="AF118" s="41"/>
      <c r="AG118" s="41"/>
      <c r="AH118" s="41"/>
      <c r="AI118" s="41"/>
      <c r="AJ118" s="41"/>
      <c r="AK118" s="41"/>
      <c r="AL118" s="41"/>
      <c r="AM118" s="41"/>
      <c r="AN118" s="41"/>
      <c r="AO118" s="41"/>
      <c r="AP118" s="41"/>
      <c r="AQ118" s="41"/>
      <c r="AR118" s="41"/>
      <c r="AS118" s="41"/>
      <c r="AT118" s="41"/>
      <c r="AU118" s="41"/>
      <c r="AV118" s="41"/>
      <c r="AW118" s="41"/>
      <c r="AX118" s="41"/>
      <c r="AY118" s="41"/>
      <c r="AZ118" s="41"/>
      <c r="BA118" s="41"/>
      <c r="BB118" s="41"/>
      <c r="BC118" s="41"/>
      <c r="BD118" s="41"/>
      <c r="BE118" s="41"/>
      <c r="BF118" s="41"/>
      <c r="BG118" s="41"/>
      <c r="BH118" s="41"/>
      <c r="BI118" s="41"/>
      <c r="BJ118" s="41"/>
      <c r="BK118" s="41"/>
      <c r="BL118" s="41"/>
      <c r="BM118" s="41"/>
      <c r="BN118" s="41"/>
      <c r="BO118" s="41"/>
      <c r="BP118" s="41"/>
      <c r="BQ118" s="41"/>
      <c r="BR118" s="41"/>
      <c r="BS118" s="41"/>
      <c r="BT118" s="41"/>
      <c r="BU118" s="41"/>
      <c r="BV118" s="41"/>
      <c r="BW118" s="41"/>
      <c r="BX118" s="41"/>
      <c r="BY118" s="41"/>
      <c r="BZ118" s="41"/>
      <c r="CA118" s="41"/>
      <c r="CB118" s="41"/>
      <c r="CC118" s="41"/>
      <c r="CD118" s="41"/>
      <c r="CE118" s="41"/>
      <c r="CF118" s="41"/>
    </row>
    <row r="119" spans="1:84">
      <c r="A119" s="48" t="str">
        <f t="shared" si="2"/>
        <v/>
      </c>
      <c r="B119" s="78" t="str">
        <f>IF('Prezenční listina'!F117=0,"",'Prezenční listina'!F117)</f>
        <v/>
      </c>
      <c r="C119" s="86" t="str">
        <f>IF('Prezenční listina'!F117=0,"",'Prezenční listina'!B117)</f>
        <v/>
      </c>
      <c r="D119" s="86" t="str">
        <f>IF('Prezenční listina'!F117=0,"",'Prezenční listina'!C117)</f>
        <v/>
      </c>
      <c r="E119" s="72" t="str">
        <f>IF('Prezenční listina'!F117=0,"",'Prezenční listina'!D117)</f>
        <v/>
      </c>
      <c r="F119" s="72" t="str">
        <f>IF('Prezenční listina'!F117=0,"",'Prezenční listina'!E117)</f>
        <v/>
      </c>
      <c r="G119" s="74" t="str">
        <f>IF('Prezenční listina'!F117=0,"",'Prezenční listina'!H117)</f>
        <v/>
      </c>
      <c r="H119" s="41"/>
      <c r="I119" s="41"/>
      <c r="J119" s="41"/>
      <c r="K119" s="41"/>
      <c r="L119" s="41"/>
      <c r="M119" s="41"/>
      <c r="N119" s="41"/>
      <c r="O119" s="41"/>
      <c r="P119" s="41"/>
      <c r="Q119" s="41"/>
      <c r="R119" s="41"/>
      <c r="S119" s="41"/>
      <c r="T119" s="41"/>
      <c r="U119" s="41"/>
      <c r="V119" s="41"/>
      <c r="W119" s="41"/>
      <c r="X119" s="41"/>
      <c r="Y119" s="41"/>
      <c r="Z119" s="41"/>
      <c r="AA119" s="41"/>
      <c r="AB119" s="41"/>
      <c r="AC119" s="41"/>
      <c r="AD119" s="41"/>
      <c r="AE119" s="41"/>
      <c r="AF119" s="41"/>
      <c r="AG119" s="41"/>
      <c r="AH119" s="41"/>
      <c r="AI119" s="41"/>
      <c r="AJ119" s="41"/>
      <c r="AK119" s="41"/>
      <c r="AL119" s="41"/>
      <c r="AM119" s="41"/>
      <c r="AN119" s="41"/>
      <c r="AO119" s="41"/>
      <c r="AP119" s="41"/>
      <c r="AQ119" s="41"/>
      <c r="AR119" s="41"/>
      <c r="AS119" s="41"/>
      <c r="AT119" s="41"/>
      <c r="AU119" s="41"/>
      <c r="AV119" s="41"/>
      <c r="AW119" s="41"/>
      <c r="AX119" s="41"/>
      <c r="AY119" s="41"/>
      <c r="AZ119" s="41"/>
      <c r="BA119" s="41"/>
      <c r="BB119" s="41"/>
      <c r="BC119" s="41"/>
      <c r="BD119" s="41"/>
      <c r="BE119" s="41"/>
      <c r="BF119" s="41"/>
      <c r="BG119" s="41"/>
      <c r="BH119" s="41"/>
      <c r="BI119" s="41"/>
      <c r="BJ119" s="41"/>
      <c r="BK119" s="41"/>
      <c r="BL119" s="41"/>
      <c r="BM119" s="41"/>
      <c r="BN119" s="41"/>
      <c r="BO119" s="41"/>
      <c r="BP119" s="41"/>
      <c r="BQ119" s="41"/>
      <c r="BR119" s="41"/>
      <c r="BS119" s="41"/>
      <c r="BT119" s="41"/>
      <c r="BU119" s="41"/>
      <c r="BV119" s="41"/>
      <c r="BW119" s="41"/>
      <c r="BX119" s="41"/>
      <c r="BY119" s="41"/>
      <c r="BZ119" s="41"/>
      <c r="CA119" s="41"/>
      <c r="CB119" s="41"/>
      <c r="CC119" s="41"/>
      <c r="CD119" s="41"/>
      <c r="CE119" s="41"/>
      <c r="CF119" s="41"/>
    </row>
    <row r="120" spans="1:84">
      <c r="A120" s="48" t="str">
        <f t="shared" si="2"/>
        <v/>
      </c>
      <c r="B120" s="78" t="str">
        <f>IF('Prezenční listina'!F118=0,"",'Prezenční listina'!F118)</f>
        <v/>
      </c>
      <c r="C120" s="86" t="str">
        <f>IF('Prezenční listina'!F118=0,"",'Prezenční listina'!B118)</f>
        <v/>
      </c>
      <c r="D120" s="86" t="str">
        <f>IF('Prezenční listina'!F118=0,"",'Prezenční listina'!C118)</f>
        <v/>
      </c>
      <c r="E120" s="72" t="str">
        <f>IF('Prezenční listina'!F118=0,"",'Prezenční listina'!D118)</f>
        <v/>
      </c>
      <c r="F120" s="72" t="str">
        <f>IF('Prezenční listina'!F118=0,"",'Prezenční listina'!E118)</f>
        <v/>
      </c>
      <c r="G120" s="74" t="str">
        <f>IF('Prezenční listina'!F118=0,"",'Prezenční listina'!H118)</f>
        <v/>
      </c>
      <c r="H120" s="41"/>
      <c r="I120" s="41"/>
      <c r="J120" s="41"/>
      <c r="K120" s="41"/>
      <c r="L120" s="41"/>
      <c r="M120" s="41"/>
      <c r="N120" s="41"/>
      <c r="O120" s="41"/>
      <c r="P120" s="41"/>
      <c r="Q120" s="41"/>
      <c r="R120" s="41"/>
      <c r="S120" s="41"/>
      <c r="T120" s="41"/>
      <c r="U120" s="41"/>
      <c r="V120" s="41"/>
      <c r="W120" s="41"/>
      <c r="X120" s="41"/>
      <c r="Y120" s="41"/>
      <c r="Z120" s="41"/>
      <c r="AA120" s="41"/>
      <c r="AB120" s="41"/>
      <c r="AC120" s="41"/>
      <c r="AD120" s="41"/>
      <c r="AE120" s="41"/>
      <c r="AF120" s="41"/>
      <c r="AG120" s="41"/>
      <c r="AH120" s="41"/>
      <c r="AI120" s="41"/>
      <c r="AJ120" s="41"/>
      <c r="AK120" s="41"/>
      <c r="AL120" s="41"/>
      <c r="AM120" s="41"/>
      <c r="AN120" s="41"/>
      <c r="AO120" s="41"/>
      <c r="AP120" s="41"/>
      <c r="AQ120" s="41"/>
      <c r="AR120" s="41"/>
      <c r="AS120" s="41"/>
      <c r="AT120" s="41"/>
      <c r="AU120" s="41"/>
      <c r="AV120" s="41"/>
      <c r="AW120" s="41"/>
      <c r="AX120" s="41"/>
      <c r="AY120" s="41"/>
      <c r="AZ120" s="41"/>
      <c r="BA120" s="41"/>
      <c r="BB120" s="41"/>
      <c r="BC120" s="41"/>
      <c r="BD120" s="41"/>
      <c r="BE120" s="41"/>
      <c r="BF120" s="41"/>
      <c r="BG120" s="41"/>
      <c r="BH120" s="41"/>
      <c r="BI120" s="41"/>
      <c r="BJ120" s="41"/>
      <c r="BK120" s="41"/>
      <c r="BL120" s="41"/>
      <c r="BM120" s="41"/>
      <c r="BN120" s="41"/>
      <c r="BO120" s="41"/>
      <c r="BP120" s="41"/>
      <c r="BQ120" s="41"/>
      <c r="BR120" s="41"/>
      <c r="BS120" s="41"/>
      <c r="BT120" s="41"/>
      <c r="BU120" s="41"/>
      <c r="BV120" s="41"/>
      <c r="BW120" s="41"/>
      <c r="BX120" s="41"/>
      <c r="BY120" s="41"/>
      <c r="BZ120" s="41"/>
      <c r="CA120" s="41"/>
      <c r="CB120" s="41"/>
      <c r="CC120" s="41"/>
      <c r="CD120" s="41"/>
      <c r="CE120" s="41"/>
      <c r="CF120" s="41"/>
    </row>
    <row r="121" spans="1:84">
      <c r="A121" s="48" t="str">
        <f t="shared" si="2"/>
        <v/>
      </c>
      <c r="B121" s="78" t="str">
        <f>IF('Prezenční listina'!F119=0,"",'Prezenční listina'!F119)</f>
        <v/>
      </c>
      <c r="C121" s="86" t="str">
        <f>IF('Prezenční listina'!F119=0,"",'Prezenční listina'!B119)</f>
        <v/>
      </c>
      <c r="D121" s="86" t="str">
        <f>IF('Prezenční listina'!F119=0,"",'Prezenční listina'!C119)</f>
        <v/>
      </c>
      <c r="E121" s="72" t="str">
        <f>IF('Prezenční listina'!F119=0,"",'Prezenční listina'!D119)</f>
        <v/>
      </c>
      <c r="F121" s="72" t="str">
        <f>IF('Prezenční listina'!F119=0,"",'Prezenční listina'!E119)</f>
        <v/>
      </c>
      <c r="G121" s="74" t="str">
        <f>IF('Prezenční listina'!F119=0,"",'Prezenční listina'!H119)</f>
        <v/>
      </c>
      <c r="H121" s="41"/>
      <c r="I121" s="41"/>
      <c r="J121" s="41"/>
      <c r="K121" s="41"/>
      <c r="L121" s="41"/>
      <c r="M121" s="41"/>
      <c r="N121" s="41"/>
      <c r="O121" s="41"/>
      <c r="P121" s="41"/>
      <c r="Q121" s="41"/>
      <c r="R121" s="41"/>
      <c r="S121" s="41"/>
      <c r="T121" s="41"/>
      <c r="U121" s="41"/>
      <c r="V121" s="41"/>
      <c r="W121" s="41"/>
      <c r="X121" s="41"/>
      <c r="Y121" s="41"/>
      <c r="Z121" s="41"/>
      <c r="AA121" s="41"/>
      <c r="AB121" s="41"/>
      <c r="AC121" s="41"/>
      <c r="AD121" s="41"/>
      <c r="AE121" s="41"/>
      <c r="AF121" s="41"/>
      <c r="AG121" s="41"/>
      <c r="AH121" s="41"/>
      <c r="AI121" s="41"/>
      <c r="AJ121" s="41"/>
      <c r="AK121" s="41"/>
      <c r="AL121" s="41"/>
      <c r="AM121" s="41"/>
      <c r="AN121" s="41"/>
      <c r="AO121" s="41"/>
      <c r="AP121" s="41"/>
      <c r="AQ121" s="41"/>
      <c r="AR121" s="41"/>
      <c r="AS121" s="41"/>
      <c r="AT121" s="41"/>
      <c r="AU121" s="41"/>
      <c r="AV121" s="41"/>
      <c r="AW121" s="41"/>
      <c r="AX121" s="41"/>
      <c r="AY121" s="41"/>
      <c r="AZ121" s="41"/>
      <c r="BA121" s="41"/>
      <c r="BB121" s="41"/>
      <c r="BC121" s="41"/>
      <c r="BD121" s="41"/>
      <c r="BE121" s="41"/>
      <c r="BF121" s="41"/>
      <c r="BG121" s="41"/>
      <c r="BH121" s="41"/>
      <c r="BI121" s="41"/>
      <c r="BJ121" s="41"/>
      <c r="BK121" s="41"/>
      <c r="BL121" s="41"/>
      <c r="BM121" s="41"/>
      <c r="BN121" s="41"/>
      <c r="BO121" s="41"/>
      <c r="BP121" s="41"/>
      <c r="BQ121" s="41"/>
      <c r="BR121" s="41"/>
      <c r="BS121" s="41"/>
      <c r="BT121" s="41"/>
      <c r="BU121" s="41"/>
      <c r="BV121" s="41"/>
      <c r="BW121" s="41"/>
      <c r="BX121" s="41"/>
      <c r="BY121" s="41"/>
      <c r="BZ121" s="41"/>
      <c r="CA121" s="41"/>
      <c r="CB121" s="41"/>
      <c r="CC121" s="41"/>
      <c r="CD121" s="41"/>
      <c r="CE121" s="41"/>
      <c r="CF121" s="41"/>
    </row>
    <row r="122" spans="1:84">
      <c r="A122" s="48" t="str">
        <f t="shared" si="2"/>
        <v/>
      </c>
      <c r="B122" s="78" t="str">
        <f>IF('Prezenční listina'!F120=0,"",'Prezenční listina'!F120)</f>
        <v/>
      </c>
      <c r="C122" s="86" t="str">
        <f>IF('Prezenční listina'!F120=0,"",'Prezenční listina'!B120)</f>
        <v/>
      </c>
      <c r="D122" s="86" t="str">
        <f>IF('Prezenční listina'!F120=0,"",'Prezenční listina'!C120)</f>
        <v/>
      </c>
      <c r="E122" s="72" t="str">
        <f>IF('Prezenční listina'!F120=0,"",'Prezenční listina'!D120)</f>
        <v/>
      </c>
      <c r="F122" s="72" t="str">
        <f>IF('Prezenční listina'!F120=0,"",'Prezenční listina'!E120)</f>
        <v/>
      </c>
      <c r="G122" s="74" t="str">
        <f>IF('Prezenční listina'!F120=0,"",'Prezenční listina'!H120)</f>
        <v/>
      </c>
      <c r="H122" s="41"/>
      <c r="I122" s="41"/>
      <c r="J122" s="41"/>
      <c r="K122" s="41"/>
      <c r="L122" s="41"/>
      <c r="M122" s="41"/>
      <c r="N122" s="41"/>
      <c r="O122" s="41"/>
      <c r="P122" s="41"/>
      <c r="Q122" s="41"/>
      <c r="R122" s="41"/>
      <c r="S122" s="41"/>
      <c r="T122" s="41"/>
      <c r="U122" s="41"/>
      <c r="V122" s="41"/>
      <c r="W122" s="41"/>
      <c r="X122" s="41"/>
      <c r="Y122" s="41"/>
      <c r="Z122" s="41"/>
      <c r="AA122" s="41"/>
      <c r="AB122" s="41"/>
      <c r="AC122" s="41"/>
      <c r="AD122" s="41"/>
      <c r="AE122" s="41"/>
      <c r="AF122" s="41"/>
      <c r="AG122" s="41"/>
      <c r="AH122" s="41"/>
      <c r="AI122" s="41"/>
      <c r="AJ122" s="41"/>
      <c r="AK122" s="41"/>
      <c r="AL122" s="41"/>
      <c r="AM122" s="41"/>
      <c r="AN122" s="41"/>
      <c r="AO122" s="41"/>
      <c r="AP122" s="41"/>
      <c r="AQ122" s="41"/>
      <c r="AR122" s="41"/>
      <c r="AS122" s="41"/>
      <c r="AT122" s="41"/>
      <c r="AU122" s="41"/>
      <c r="AV122" s="41"/>
      <c r="AW122" s="41"/>
      <c r="AX122" s="41"/>
      <c r="AY122" s="41"/>
      <c r="AZ122" s="41"/>
      <c r="BA122" s="41"/>
      <c r="BB122" s="41"/>
      <c r="BC122" s="41"/>
      <c r="BD122" s="41"/>
      <c r="BE122" s="41"/>
      <c r="BF122" s="41"/>
      <c r="BG122" s="41"/>
      <c r="BH122" s="41"/>
      <c r="BI122" s="41"/>
      <c r="BJ122" s="41"/>
      <c r="BK122" s="41"/>
      <c r="BL122" s="41"/>
      <c r="BM122" s="41"/>
      <c r="BN122" s="41"/>
      <c r="BO122" s="41"/>
      <c r="BP122" s="41"/>
      <c r="BQ122" s="41"/>
      <c r="BR122" s="41"/>
      <c r="BS122" s="41"/>
      <c r="BT122" s="41"/>
      <c r="BU122" s="41"/>
      <c r="BV122" s="41"/>
      <c r="BW122" s="41"/>
      <c r="BX122" s="41"/>
      <c r="BY122" s="41"/>
      <c r="BZ122" s="41"/>
      <c r="CA122" s="41"/>
      <c r="CB122" s="41"/>
      <c r="CC122" s="41"/>
      <c r="CD122" s="41"/>
      <c r="CE122" s="41"/>
      <c r="CF122" s="41"/>
    </row>
    <row r="123" spans="1:84">
      <c r="A123" s="48" t="str">
        <f t="shared" si="2"/>
        <v/>
      </c>
      <c r="B123" s="78" t="str">
        <f>IF('Prezenční listina'!F121=0,"",'Prezenční listina'!F121)</f>
        <v/>
      </c>
      <c r="C123" s="86" t="str">
        <f>IF('Prezenční listina'!F121=0,"",'Prezenční listina'!B121)</f>
        <v/>
      </c>
      <c r="D123" s="86" t="str">
        <f>IF('Prezenční listina'!F121=0,"",'Prezenční listina'!C121)</f>
        <v/>
      </c>
      <c r="E123" s="72" t="str">
        <f>IF('Prezenční listina'!F121=0,"",'Prezenční listina'!D121)</f>
        <v/>
      </c>
      <c r="F123" s="72" t="str">
        <f>IF('Prezenční listina'!F121=0,"",'Prezenční listina'!E121)</f>
        <v/>
      </c>
      <c r="G123" s="74" t="str">
        <f>IF('Prezenční listina'!F121=0,"",'Prezenční listina'!H121)</f>
        <v/>
      </c>
      <c r="H123" s="41"/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41"/>
      <c r="T123" s="41"/>
      <c r="U123" s="41"/>
      <c r="V123" s="41"/>
      <c r="W123" s="41"/>
      <c r="X123" s="41"/>
      <c r="Y123" s="41"/>
      <c r="Z123" s="41"/>
      <c r="AA123" s="41"/>
      <c r="AB123" s="41"/>
      <c r="AC123" s="41"/>
      <c r="AD123" s="41"/>
      <c r="AE123" s="41"/>
      <c r="AF123" s="41"/>
      <c r="AG123" s="41"/>
      <c r="AH123" s="41"/>
      <c r="AI123" s="41"/>
      <c r="AJ123" s="41"/>
      <c r="AK123" s="41"/>
      <c r="AL123" s="41"/>
      <c r="AM123" s="41"/>
      <c r="AN123" s="41"/>
      <c r="AO123" s="41"/>
      <c r="AP123" s="41"/>
      <c r="AQ123" s="41"/>
      <c r="AR123" s="41"/>
      <c r="AS123" s="41"/>
      <c r="AT123" s="41"/>
      <c r="AU123" s="41"/>
      <c r="AV123" s="41"/>
      <c r="AW123" s="41"/>
      <c r="AX123" s="41"/>
      <c r="AY123" s="41"/>
      <c r="AZ123" s="41"/>
      <c r="BA123" s="41"/>
      <c r="BB123" s="41"/>
      <c r="BC123" s="41"/>
      <c r="BD123" s="41"/>
      <c r="BE123" s="41"/>
      <c r="BF123" s="41"/>
      <c r="BG123" s="41"/>
      <c r="BH123" s="41"/>
      <c r="BI123" s="41"/>
      <c r="BJ123" s="41"/>
      <c r="BK123" s="41"/>
      <c r="BL123" s="41"/>
      <c r="BM123" s="41"/>
      <c r="BN123" s="41"/>
      <c r="BO123" s="41"/>
      <c r="BP123" s="41"/>
      <c r="BQ123" s="41"/>
      <c r="BR123" s="41"/>
      <c r="BS123" s="41"/>
      <c r="BT123" s="41"/>
      <c r="BU123" s="41"/>
      <c r="BV123" s="41"/>
      <c r="BW123" s="41"/>
      <c r="BX123" s="41"/>
      <c r="BY123" s="41"/>
      <c r="BZ123" s="41"/>
      <c r="CA123" s="41"/>
      <c r="CB123" s="41"/>
      <c r="CC123" s="41"/>
      <c r="CD123" s="41"/>
      <c r="CE123" s="41"/>
      <c r="CF123" s="41"/>
    </row>
    <row r="124" spans="1:84">
      <c r="A124" s="48" t="str">
        <f t="shared" si="2"/>
        <v/>
      </c>
      <c r="B124" s="78" t="str">
        <f>IF('Prezenční listina'!F122=0,"",'Prezenční listina'!F122)</f>
        <v/>
      </c>
      <c r="C124" s="86" t="str">
        <f>IF('Prezenční listina'!F122=0,"",'Prezenční listina'!B122)</f>
        <v/>
      </c>
      <c r="D124" s="86" t="str">
        <f>IF('Prezenční listina'!F122=0,"",'Prezenční listina'!C122)</f>
        <v/>
      </c>
      <c r="E124" s="72" t="str">
        <f>IF('Prezenční listina'!F122=0,"",'Prezenční listina'!D122)</f>
        <v/>
      </c>
      <c r="F124" s="72" t="str">
        <f>IF('Prezenční listina'!F122=0,"",'Prezenční listina'!E122)</f>
        <v/>
      </c>
      <c r="G124" s="74" t="str">
        <f>IF('Prezenční listina'!F122=0,"",'Prezenční listina'!H122)</f>
        <v/>
      </c>
      <c r="H124" s="41"/>
      <c r="I124" s="41"/>
      <c r="J124" s="41"/>
      <c r="K124" s="41"/>
      <c r="L124" s="41"/>
      <c r="M124" s="41"/>
      <c r="N124" s="41"/>
      <c r="O124" s="41"/>
      <c r="P124" s="41"/>
      <c r="Q124" s="41"/>
      <c r="R124" s="41"/>
      <c r="S124" s="41"/>
      <c r="T124" s="41"/>
      <c r="U124" s="41"/>
      <c r="V124" s="41"/>
      <c r="W124" s="41"/>
      <c r="X124" s="41"/>
      <c r="Y124" s="41"/>
      <c r="Z124" s="41"/>
      <c r="AA124" s="41"/>
      <c r="AB124" s="41"/>
      <c r="AC124" s="41"/>
      <c r="AD124" s="41"/>
      <c r="AE124" s="41"/>
      <c r="AF124" s="41"/>
      <c r="AG124" s="41"/>
      <c r="AH124" s="41"/>
      <c r="AI124" s="41"/>
      <c r="AJ124" s="41"/>
      <c r="AK124" s="41"/>
      <c r="AL124" s="41"/>
      <c r="AM124" s="41"/>
      <c r="AN124" s="41"/>
      <c r="AO124" s="41"/>
      <c r="AP124" s="41"/>
      <c r="AQ124" s="41"/>
      <c r="AR124" s="41"/>
      <c r="AS124" s="41"/>
      <c r="AT124" s="41"/>
      <c r="AU124" s="41"/>
      <c r="AV124" s="41"/>
      <c r="AW124" s="41"/>
      <c r="AX124" s="41"/>
      <c r="AY124" s="41"/>
      <c r="AZ124" s="41"/>
      <c r="BA124" s="41"/>
      <c r="BB124" s="41"/>
      <c r="BC124" s="41"/>
      <c r="BD124" s="41"/>
      <c r="BE124" s="41"/>
      <c r="BF124" s="41"/>
      <c r="BG124" s="41"/>
      <c r="BH124" s="41"/>
      <c r="BI124" s="41"/>
      <c r="BJ124" s="41"/>
      <c r="BK124" s="41"/>
      <c r="BL124" s="41"/>
      <c r="BM124" s="41"/>
      <c r="BN124" s="41"/>
      <c r="BO124" s="41"/>
      <c r="BP124" s="41"/>
      <c r="BQ124" s="41"/>
      <c r="BR124" s="41"/>
      <c r="BS124" s="41"/>
      <c r="BT124" s="41"/>
      <c r="BU124" s="41"/>
      <c r="BV124" s="41"/>
      <c r="BW124" s="41"/>
      <c r="BX124" s="41"/>
      <c r="BY124" s="41"/>
      <c r="BZ124" s="41"/>
      <c r="CA124" s="41"/>
      <c r="CB124" s="41"/>
      <c r="CC124" s="41"/>
      <c r="CD124" s="41"/>
      <c r="CE124" s="41"/>
      <c r="CF124" s="41"/>
    </row>
    <row r="125" spans="1:84">
      <c r="A125" s="48" t="str">
        <f t="shared" si="2"/>
        <v/>
      </c>
      <c r="B125" s="78" t="str">
        <f>IF('Prezenční listina'!F123=0,"",'Prezenční listina'!F123)</f>
        <v/>
      </c>
      <c r="C125" s="86" t="str">
        <f>IF('Prezenční listina'!F123=0,"",'Prezenční listina'!B123)</f>
        <v/>
      </c>
      <c r="D125" s="86" t="str">
        <f>IF('Prezenční listina'!F123=0,"",'Prezenční listina'!C123)</f>
        <v/>
      </c>
      <c r="E125" s="72" t="str">
        <f>IF('Prezenční listina'!F123=0,"",'Prezenční listina'!D123)</f>
        <v/>
      </c>
      <c r="F125" s="72" t="str">
        <f>IF('Prezenční listina'!F123=0,"",'Prezenční listina'!E123)</f>
        <v/>
      </c>
      <c r="G125" s="74" t="str">
        <f>IF('Prezenční listina'!F123=0,"",'Prezenční listina'!H123)</f>
        <v/>
      </c>
      <c r="H125" s="41"/>
      <c r="I125" s="41"/>
      <c r="J125" s="41"/>
      <c r="K125" s="41"/>
      <c r="L125" s="41"/>
      <c r="M125" s="41"/>
      <c r="N125" s="41"/>
      <c r="O125" s="41"/>
      <c r="P125" s="41"/>
      <c r="Q125" s="41"/>
      <c r="R125" s="41"/>
      <c r="S125" s="41"/>
      <c r="T125" s="41"/>
      <c r="U125" s="41"/>
      <c r="V125" s="41"/>
      <c r="W125" s="41"/>
      <c r="X125" s="41"/>
      <c r="Y125" s="41"/>
      <c r="Z125" s="41"/>
      <c r="AA125" s="41"/>
      <c r="AB125" s="41"/>
      <c r="AC125" s="41"/>
      <c r="AD125" s="41"/>
      <c r="AE125" s="41"/>
      <c r="AF125" s="41"/>
      <c r="AG125" s="41"/>
      <c r="AH125" s="41"/>
      <c r="AI125" s="41"/>
      <c r="AJ125" s="41"/>
      <c r="AK125" s="41"/>
      <c r="AL125" s="41"/>
      <c r="AM125" s="41"/>
      <c r="AN125" s="41"/>
      <c r="AO125" s="41"/>
      <c r="AP125" s="41"/>
      <c r="AQ125" s="41"/>
      <c r="AR125" s="41"/>
      <c r="AS125" s="41"/>
      <c r="AT125" s="41"/>
      <c r="AU125" s="41"/>
      <c r="AV125" s="41"/>
      <c r="AW125" s="41"/>
      <c r="AX125" s="41"/>
      <c r="AY125" s="41"/>
      <c r="AZ125" s="41"/>
      <c r="BA125" s="41"/>
      <c r="BB125" s="41"/>
      <c r="BC125" s="41"/>
      <c r="BD125" s="41"/>
      <c r="BE125" s="41"/>
      <c r="BF125" s="41"/>
      <c r="BG125" s="41"/>
      <c r="BH125" s="41"/>
      <c r="BI125" s="41"/>
      <c r="BJ125" s="41"/>
      <c r="BK125" s="41"/>
      <c r="BL125" s="41"/>
      <c r="BM125" s="41"/>
      <c r="BN125" s="41"/>
      <c r="BO125" s="41"/>
      <c r="BP125" s="41"/>
      <c r="BQ125" s="41"/>
      <c r="BR125" s="41"/>
      <c r="BS125" s="41"/>
      <c r="BT125" s="41"/>
      <c r="BU125" s="41"/>
      <c r="BV125" s="41"/>
      <c r="BW125" s="41"/>
      <c r="BX125" s="41"/>
      <c r="BY125" s="41"/>
      <c r="BZ125" s="41"/>
      <c r="CA125" s="41"/>
      <c r="CB125" s="41"/>
      <c r="CC125" s="41"/>
      <c r="CD125" s="41"/>
      <c r="CE125" s="41"/>
      <c r="CF125" s="41"/>
    </row>
    <row r="126" spans="1:84">
      <c r="A126" s="48" t="str">
        <f t="shared" si="2"/>
        <v/>
      </c>
      <c r="B126" s="78" t="str">
        <f>IF('Prezenční listina'!F124=0,"",'Prezenční listina'!F124)</f>
        <v/>
      </c>
      <c r="C126" s="86" t="str">
        <f>IF('Prezenční listina'!F124=0,"",'Prezenční listina'!B124)</f>
        <v/>
      </c>
      <c r="D126" s="86" t="str">
        <f>IF('Prezenční listina'!F124=0,"",'Prezenční listina'!C124)</f>
        <v/>
      </c>
      <c r="E126" s="72" t="str">
        <f>IF('Prezenční listina'!F124=0,"",'Prezenční listina'!D124)</f>
        <v/>
      </c>
      <c r="F126" s="72" t="str">
        <f>IF('Prezenční listina'!F124=0,"",'Prezenční listina'!E124)</f>
        <v/>
      </c>
      <c r="G126" s="74" t="str">
        <f>IF('Prezenční listina'!F124=0,"",'Prezenční listina'!H124)</f>
        <v/>
      </c>
      <c r="H126" s="41"/>
      <c r="I126" s="41"/>
      <c r="J126" s="41"/>
      <c r="K126" s="41"/>
      <c r="L126" s="41"/>
      <c r="M126" s="41"/>
      <c r="N126" s="41"/>
      <c r="O126" s="41"/>
      <c r="P126" s="41"/>
      <c r="Q126" s="41"/>
      <c r="R126" s="41"/>
      <c r="S126" s="41"/>
      <c r="T126" s="41"/>
      <c r="U126" s="41"/>
      <c r="V126" s="41"/>
      <c r="W126" s="41"/>
      <c r="X126" s="41"/>
      <c r="Y126" s="41"/>
      <c r="Z126" s="41"/>
      <c r="AA126" s="41"/>
      <c r="AB126" s="41"/>
      <c r="AC126" s="41"/>
      <c r="AD126" s="41"/>
      <c r="AE126" s="41"/>
      <c r="AF126" s="41"/>
      <c r="AG126" s="41"/>
      <c r="AH126" s="41"/>
      <c r="AI126" s="41"/>
      <c r="AJ126" s="41"/>
      <c r="AK126" s="41"/>
      <c r="AL126" s="41"/>
      <c r="AM126" s="41"/>
      <c r="AN126" s="41"/>
      <c r="AO126" s="41"/>
      <c r="AP126" s="41"/>
      <c r="AQ126" s="41"/>
      <c r="AR126" s="41"/>
      <c r="AS126" s="41"/>
      <c r="AT126" s="41"/>
      <c r="AU126" s="41"/>
      <c r="AV126" s="41"/>
      <c r="AW126" s="41"/>
      <c r="AX126" s="41"/>
      <c r="AY126" s="41"/>
      <c r="AZ126" s="41"/>
      <c r="BA126" s="41"/>
      <c r="BB126" s="41"/>
      <c r="BC126" s="41"/>
      <c r="BD126" s="41"/>
      <c r="BE126" s="41"/>
      <c r="BF126" s="41"/>
      <c r="BG126" s="41"/>
      <c r="BH126" s="41"/>
      <c r="BI126" s="41"/>
      <c r="BJ126" s="41"/>
      <c r="BK126" s="41"/>
      <c r="BL126" s="41"/>
      <c r="BM126" s="41"/>
      <c r="BN126" s="41"/>
      <c r="BO126" s="41"/>
      <c r="BP126" s="41"/>
      <c r="BQ126" s="41"/>
      <c r="BR126" s="41"/>
      <c r="BS126" s="41"/>
      <c r="BT126" s="41"/>
      <c r="BU126" s="41"/>
      <c r="BV126" s="41"/>
      <c r="BW126" s="41"/>
      <c r="BX126" s="41"/>
      <c r="BY126" s="41"/>
      <c r="BZ126" s="41"/>
      <c r="CA126" s="41"/>
      <c r="CB126" s="41"/>
      <c r="CC126" s="41"/>
      <c r="CD126" s="41"/>
      <c r="CE126" s="41"/>
      <c r="CF126" s="41"/>
    </row>
    <row r="127" spans="1:84">
      <c r="A127" s="48" t="str">
        <f t="shared" si="2"/>
        <v/>
      </c>
      <c r="B127" s="78" t="str">
        <f>IF('Prezenční listina'!F125=0,"",'Prezenční listina'!F125)</f>
        <v/>
      </c>
      <c r="C127" s="86" t="str">
        <f>IF('Prezenční listina'!F125=0,"",'Prezenční listina'!B125)</f>
        <v/>
      </c>
      <c r="D127" s="86" t="str">
        <f>IF('Prezenční listina'!F125=0,"",'Prezenční listina'!C125)</f>
        <v/>
      </c>
      <c r="E127" s="72" t="str">
        <f>IF('Prezenční listina'!F125=0,"",'Prezenční listina'!D125)</f>
        <v/>
      </c>
      <c r="F127" s="72" t="str">
        <f>IF('Prezenční listina'!F125=0,"",'Prezenční listina'!E125)</f>
        <v/>
      </c>
      <c r="G127" s="74" t="str">
        <f>IF('Prezenční listina'!F125=0,"",'Prezenční listina'!H125)</f>
        <v/>
      </c>
      <c r="H127" s="41"/>
      <c r="I127" s="41"/>
      <c r="J127" s="41"/>
      <c r="K127" s="41"/>
      <c r="L127" s="41"/>
      <c r="M127" s="41"/>
      <c r="N127" s="41"/>
      <c r="O127" s="41"/>
      <c r="P127" s="41"/>
      <c r="Q127" s="41"/>
      <c r="R127" s="41"/>
      <c r="S127" s="41"/>
      <c r="T127" s="41"/>
      <c r="U127" s="41"/>
      <c r="V127" s="41"/>
      <c r="W127" s="41"/>
      <c r="X127" s="41"/>
      <c r="Y127" s="41"/>
      <c r="Z127" s="41"/>
      <c r="AA127" s="41"/>
      <c r="AB127" s="41"/>
      <c r="AC127" s="41"/>
      <c r="AD127" s="41"/>
      <c r="AE127" s="41"/>
      <c r="AF127" s="41"/>
      <c r="AG127" s="41"/>
      <c r="AH127" s="41"/>
      <c r="AI127" s="41"/>
      <c r="AJ127" s="41"/>
      <c r="AK127" s="41"/>
      <c r="AL127" s="41"/>
      <c r="AM127" s="41"/>
      <c r="AN127" s="41"/>
      <c r="AO127" s="41"/>
      <c r="AP127" s="41"/>
      <c r="AQ127" s="41"/>
      <c r="AR127" s="41"/>
      <c r="AS127" s="41"/>
      <c r="AT127" s="41"/>
      <c r="AU127" s="41"/>
      <c r="AV127" s="41"/>
      <c r="AW127" s="41"/>
      <c r="AX127" s="41"/>
      <c r="AY127" s="41"/>
      <c r="AZ127" s="41"/>
      <c r="BA127" s="41"/>
      <c r="BB127" s="41"/>
      <c r="BC127" s="41"/>
      <c r="BD127" s="41"/>
      <c r="BE127" s="41"/>
      <c r="BF127" s="41"/>
      <c r="BG127" s="41"/>
      <c r="BH127" s="41"/>
      <c r="BI127" s="41"/>
      <c r="BJ127" s="41"/>
      <c r="BK127" s="41"/>
      <c r="BL127" s="41"/>
      <c r="BM127" s="41"/>
      <c r="BN127" s="41"/>
      <c r="BO127" s="41"/>
      <c r="BP127" s="41"/>
      <c r="BQ127" s="41"/>
      <c r="BR127" s="41"/>
      <c r="BS127" s="41"/>
      <c r="BT127" s="41"/>
      <c r="BU127" s="41"/>
      <c r="BV127" s="41"/>
      <c r="BW127" s="41"/>
      <c r="BX127" s="41"/>
      <c r="BY127" s="41"/>
      <c r="BZ127" s="41"/>
      <c r="CA127" s="41"/>
      <c r="CB127" s="41"/>
      <c r="CC127" s="41"/>
      <c r="CD127" s="41"/>
      <c r="CE127" s="41"/>
      <c r="CF127" s="41"/>
    </row>
    <row r="128" spans="1:84">
      <c r="A128" s="48" t="str">
        <f t="shared" si="2"/>
        <v/>
      </c>
      <c r="B128" s="78" t="str">
        <f>IF('Prezenční listina'!F126=0,"",'Prezenční listina'!F126)</f>
        <v/>
      </c>
      <c r="C128" s="86" t="str">
        <f>IF('Prezenční listina'!F126=0,"",'Prezenční listina'!B126)</f>
        <v/>
      </c>
      <c r="D128" s="86" t="str">
        <f>IF('Prezenční listina'!F126=0,"",'Prezenční listina'!C126)</f>
        <v/>
      </c>
      <c r="E128" s="72" t="str">
        <f>IF('Prezenční listina'!F126=0,"",'Prezenční listina'!D126)</f>
        <v/>
      </c>
      <c r="F128" s="72" t="str">
        <f>IF('Prezenční listina'!F126=0,"",'Prezenční listina'!E126)</f>
        <v/>
      </c>
      <c r="G128" s="74" t="str">
        <f>IF('Prezenční listina'!F126=0,"",'Prezenční listina'!H126)</f>
        <v/>
      </c>
      <c r="H128" s="41"/>
      <c r="I128" s="41"/>
      <c r="J128" s="41"/>
      <c r="K128" s="41"/>
      <c r="L128" s="41"/>
      <c r="M128" s="41"/>
      <c r="N128" s="41"/>
      <c r="O128" s="41"/>
      <c r="P128" s="41"/>
      <c r="Q128" s="41"/>
      <c r="R128" s="41"/>
      <c r="S128" s="41"/>
      <c r="T128" s="41"/>
      <c r="U128" s="41"/>
      <c r="V128" s="41"/>
      <c r="W128" s="41"/>
      <c r="X128" s="41"/>
      <c r="Y128" s="41"/>
      <c r="Z128" s="41"/>
      <c r="AA128" s="41"/>
      <c r="AB128" s="41"/>
      <c r="AC128" s="41"/>
      <c r="AD128" s="41"/>
      <c r="AE128" s="41"/>
      <c r="AF128" s="41"/>
      <c r="AG128" s="41"/>
      <c r="AH128" s="41"/>
      <c r="AI128" s="41"/>
      <c r="AJ128" s="41"/>
      <c r="AK128" s="41"/>
      <c r="AL128" s="41"/>
      <c r="AM128" s="41"/>
      <c r="AN128" s="41"/>
      <c r="AO128" s="41"/>
      <c r="AP128" s="41"/>
      <c r="AQ128" s="41"/>
      <c r="AR128" s="41"/>
      <c r="AS128" s="41"/>
      <c r="AT128" s="41"/>
      <c r="AU128" s="41"/>
      <c r="AV128" s="41"/>
      <c r="AW128" s="41"/>
      <c r="AX128" s="41"/>
      <c r="AY128" s="41"/>
      <c r="AZ128" s="41"/>
      <c r="BA128" s="41"/>
      <c r="BB128" s="41"/>
      <c r="BC128" s="41"/>
      <c r="BD128" s="41"/>
      <c r="BE128" s="41"/>
      <c r="BF128" s="41"/>
      <c r="BG128" s="41"/>
      <c r="BH128" s="41"/>
      <c r="BI128" s="41"/>
      <c r="BJ128" s="41"/>
      <c r="BK128" s="41"/>
      <c r="BL128" s="41"/>
      <c r="BM128" s="41"/>
      <c r="BN128" s="41"/>
      <c r="BO128" s="41"/>
      <c r="BP128" s="41"/>
      <c r="BQ128" s="41"/>
      <c r="BR128" s="41"/>
      <c r="BS128" s="41"/>
      <c r="BT128" s="41"/>
      <c r="BU128" s="41"/>
      <c r="BV128" s="41"/>
      <c r="BW128" s="41"/>
      <c r="BX128" s="41"/>
      <c r="BY128" s="41"/>
      <c r="BZ128" s="41"/>
      <c r="CA128" s="41"/>
      <c r="CB128" s="41"/>
      <c r="CC128" s="41"/>
      <c r="CD128" s="41"/>
      <c r="CE128" s="41"/>
      <c r="CF128" s="41"/>
    </row>
    <row r="129" spans="1:84">
      <c r="A129" s="48" t="str">
        <f t="shared" si="2"/>
        <v/>
      </c>
      <c r="B129" s="78" t="str">
        <f>IF('Prezenční listina'!F127=0,"",'Prezenční listina'!F127)</f>
        <v/>
      </c>
      <c r="C129" s="86" t="str">
        <f>IF('Prezenční listina'!F127=0,"",'Prezenční listina'!B127)</f>
        <v/>
      </c>
      <c r="D129" s="86" t="str">
        <f>IF('Prezenční listina'!F127=0,"",'Prezenční listina'!C127)</f>
        <v/>
      </c>
      <c r="E129" s="72" t="str">
        <f>IF('Prezenční listina'!F127=0,"",'Prezenční listina'!D127)</f>
        <v/>
      </c>
      <c r="F129" s="72" t="str">
        <f>IF('Prezenční listina'!F127=0,"",'Prezenční listina'!E127)</f>
        <v/>
      </c>
      <c r="G129" s="74" t="str">
        <f>IF('Prezenční listina'!F127=0,"",'Prezenční listina'!H127)</f>
        <v/>
      </c>
      <c r="H129" s="41"/>
      <c r="I129" s="41"/>
      <c r="J129" s="41"/>
      <c r="K129" s="41"/>
      <c r="L129" s="41"/>
      <c r="M129" s="41"/>
      <c r="N129" s="41"/>
      <c r="O129" s="41"/>
      <c r="P129" s="41"/>
      <c r="Q129" s="41"/>
      <c r="R129" s="41"/>
      <c r="S129" s="41"/>
      <c r="T129" s="41"/>
      <c r="U129" s="41"/>
      <c r="V129" s="41"/>
      <c r="W129" s="41"/>
      <c r="X129" s="41"/>
      <c r="Y129" s="41"/>
      <c r="Z129" s="41"/>
      <c r="AA129" s="41"/>
      <c r="AB129" s="41"/>
      <c r="AC129" s="41"/>
      <c r="AD129" s="41"/>
      <c r="AE129" s="41"/>
      <c r="AF129" s="41"/>
      <c r="AG129" s="41"/>
      <c r="AH129" s="41"/>
      <c r="AI129" s="41"/>
      <c r="AJ129" s="41"/>
      <c r="AK129" s="41"/>
      <c r="AL129" s="41"/>
      <c r="AM129" s="41"/>
      <c r="AN129" s="41"/>
      <c r="AO129" s="41"/>
      <c r="AP129" s="41"/>
      <c r="AQ129" s="41"/>
      <c r="AR129" s="41"/>
      <c r="AS129" s="41"/>
      <c r="AT129" s="41"/>
      <c r="AU129" s="41"/>
      <c r="AV129" s="41"/>
      <c r="AW129" s="41"/>
      <c r="AX129" s="41"/>
      <c r="AY129" s="41"/>
      <c r="AZ129" s="41"/>
      <c r="BA129" s="41"/>
      <c r="BB129" s="41"/>
      <c r="BC129" s="41"/>
      <c r="BD129" s="41"/>
      <c r="BE129" s="41"/>
      <c r="BF129" s="41"/>
      <c r="BG129" s="41"/>
      <c r="BH129" s="41"/>
      <c r="BI129" s="41"/>
      <c r="BJ129" s="41"/>
      <c r="BK129" s="41"/>
      <c r="BL129" s="41"/>
      <c r="BM129" s="41"/>
      <c r="BN129" s="41"/>
      <c r="BO129" s="41"/>
      <c r="BP129" s="41"/>
      <c r="BQ129" s="41"/>
      <c r="BR129" s="41"/>
      <c r="BS129" s="41"/>
      <c r="BT129" s="41"/>
      <c r="BU129" s="41"/>
      <c r="BV129" s="41"/>
      <c r="BW129" s="41"/>
      <c r="BX129" s="41"/>
      <c r="BY129" s="41"/>
      <c r="BZ129" s="41"/>
      <c r="CA129" s="41"/>
      <c r="CB129" s="41"/>
      <c r="CC129" s="41"/>
      <c r="CD129" s="41"/>
      <c r="CE129" s="41"/>
      <c r="CF129" s="41"/>
    </row>
    <row r="130" spans="1:84">
      <c r="A130" s="48" t="str">
        <f t="shared" si="2"/>
        <v/>
      </c>
      <c r="B130" s="78" t="str">
        <f>IF('Prezenční listina'!F128=0,"",'Prezenční listina'!F128)</f>
        <v/>
      </c>
      <c r="C130" s="86" t="str">
        <f>IF('Prezenční listina'!F128=0,"",'Prezenční listina'!B128)</f>
        <v/>
      </c>
      <c r="D130" s="86" t="str">
        <f>IF('Prezenční listina'!F128=0,"",'Prezenční listina'!C128)</f>
        <v/>
      </c>
      <c r="E130" s="72" t="str">
        <f>IF('Prezenční listina'!F128=0,"",'Prezenční listina'!D128)</f>
        <v/>
      </c>
      <c r="F130" s="72" t="str">
        <f>IF('Prezenční listina'!F128=0,"",'Prezenční listina'!E128)</f>
        <v/>
      </c>
      <c r="G130" s="74" t="str">
        <f>IF('Prezenční listina'!F128=0,"",'Prezenční listina'!H128)</f>
        <v/>
      </c>
      <c r="H130" s="41"/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41"/>
      <c r="T130" s="41"/>
      <c r="U130" s="41"/>
      <c r="V130" s="41"/>
      <c r="W130" s="41"/>
      <c r="X130" s="41"/>
      <c r="Y130" s="41"/>
      <c r="Z130" s="41"/>
      <c r="AA130" s="41"/>
      <c r="AB130" s="41"/>
      <c r="AC130" s="41"/>
      <c r="AD130" s="41"/>
      <c r="AE130" s="41"/>
      <c r="AF130" s="41"/>
      <c r="AG130" s="41"/>
      <c r="AH130" s="41"/>
      <c r="AI130" s="41"/>
      <c r="AJ130" s="41"/>
      <c r="AK130" s="41"/>
      <c r="AL130" s="41"/>
      <c r="AM130" s="41"/>
      <c r="AN130" s="41"/>
      <c r="AO130" s="41"/>
      <c r="AP130" s="41"/>
      <c r="AQ130" s="41"/>
      <c r="AR130" s="41"/>
      <c r="AS130" s="41"/>
      <c r="AT130" s="41"/>
      <c r="AU130" s="41"/>
      <c r="AV130" s="41"/>
      <c r="AW130" s="41"/>
      <c r="AX130" s="41"/>
      <c r="AY130" s="41"/>
      <c r="AZ130" s="41"/>
      <c r="BA130" s="41"/>
      <c r="BB130" s="41"/>
      <c r="BC130" s="41"/>
      <c r="BD130" s="41"/>
      <c r="BE130" s="41"/>
      <c r="BF130" s="41"/>
      <c r="BG130" s="41"/>
      <c r="BH130" s="41"/>
      <c r="BI130" s="41"/>
      <c r="BJ130" s="41"/>
      <c r="BK130" s="41"/>
      <c r="BL130" s="41"/>
      <c r="BM130" s="41"/>
      <c r="BN130" s="41"/>
      <c r="BO130" s="41"/>
      <c r="BP130" s="41"/>
      <c r="BQ130" s="41"/>
      <c r="BR130" s="41"/>
      <c r="BS130" s="41"/>
      <c r="BT130" s="41"/>
      <c r="BU130" s="41"/>
      <c r="BV130" s="41"/>
      <c r="BW130" s="41"/>
      <c r="BX130" s="41"/>
      <c r="BY130" s="41"/>
      <c r="BZ130" s="41"/>
      <c r="CA130" s="41"/>
      <c r="CB130" s="41"/>
      <c r="CC130" s="41"/>
      <c r="CD130" s="41"/>
      <c r="CE130" s="41"/>
      <c r="CF130" s="41"/>
    </row>
    <row r="131" spans="1:84">
      <c r="A131" s="48" t="str">
        <f t="shared" si="2"/>
        <v/>
      </c>
      <c r="B131" s="78" t="str">
        <f>IF('Prezenční listina'!F129=0,"",'Prezenční listina'!F129)</f>
        <v/>
      </c>
      <c r="C131" s="86" t="str">
        <f>IF('Prezenční listina'!F129=0,"",'Prezenční listina'!B129)</f>
        <v/>
      </c>
      <c r="D131" s="86" t="str">
        <f>IF('Prezenční listina'!F129=0,"",'Prezenční listina'!C129)</f>
        <v/>
      </c>
      <c r="E131" s="72" t="str">
        <f>IF('Prezenční listina'!F129=0,"",'Prezenční listina'!D129)</f>
        <v/>
      </c>
      <c r="F131" s="72" t="str">
        <f>IF('Prezenční listina'!F129=0,"",'Prezenční listina'!E129)</f>
        <v/>
      </c>
      <c r="G131" s="74" t="str">
        <f>IF('Prezenční listina'!F129=0,"",'Prezenční listina'!H129)</f>
        <v/>
      </c>
      <c r="H131" s="41"/>
      <c r="I131" s="41"/>
      <c r="J131" s="41"/>
      <c r="K131" s="41"/>
      <c r="L131" s="41"/>
      <c r="M131" s="41"/>
      <c r="N131" s="41"/>
      <c r="O131" s="41"/>
      <c r="P131" s="41"/>
      <c r="Q131" s="41"/>
      <c r="R131" s="41"/>
      <c r="S131" s="41"/>
      <c r="T131" s="41"/>
      <c r="U131" s="41"/>
      <c r="V131" s="41"/>
      <c r="W131" s="41"/>
      <c r="X131" s="41"/>
      <c r="Y131" s="41"/>
      <c r="Z131" s="41"/>
      <c r="AA131" s="41"/>
      <c r="AB131" s="41"/>
      <c r="AC131" s="41"/>
      <c r="AD131" s="41"/>
      <c r="AE131" s="41"/>
      <c r="AF131" s="41"/>
      <c r="AG131" s="41"/>
      <c r="AH131" s="41"/>
      <c r="AI131" s="41"/>
      <c r="AJ131" s="41"/>
      <c r="AK131" s="41"/>
      <c r="AL131" s="41"/>
      <c r="AM131" s="41"/>
      <c r="AN131" s="41"/>
      <c r="AO131" s="41"/>
      <c r="AP131" s="41"/>
      <c r="AQ131" s="41"/>
      <c r="AR131" s="41"/>
      <c r="AS131" s="41"/>
      <c r="AT131" s="41"/>
      <c r="AU131" s="41"/>
      <c r="AV131" s="41"/>
      <c r="AW131" s="41"/>
      <c r="AX131" s="41"/>
      <c r="AY131" s="41"/>
      <c r="AZ131" s="41"/>
      <c r="BA131" s="41"/>
      <c r="BB131" s="41"/>
      <c r="BC131" s="41"/>
      <c r="BD131" s="41"/>
      <c r="BE131" s="41"/>
      <c r="BF131" s="41"/>
      <c r="BG131" s="41"/>
      <c r="BH131" s="41"/>
      <c r="BI131" s="41"/>
      <c r="BJ131" s="41"/>
      <c r="BK131" s="41"/>
      <c r="BL131" s="41"/>
      <c r="BM131" s="41"/>
      <c r="BN131" s="41"/>
      <c r="BO131" s="41"/>
      <c r="BP131" s="41"/>
      <c r="BQ131" s="41"/>
      <c r="BR131" s="41"/>
      <c r="BS131" s="41"/>
      <c r="BT131" s="41"/>
      <c r="BU131" s="41"/>
      <c r="BV131" s="41"/>
      <c r="BW131" s="41"/>
      <c r="BX131" s="41"/>
      <c r="BY131" s="41"/>
      <c r="BZ131" s="41"/>
      <c r="CA131" s="41"/>
      <c r="CB131" s="41"/>
      <c r="CC131" s="41"/>
      <c r="CD131" s="41"/>
      <c r="CE131" s="41"/>
      <c r="CF131" s="41"/>
    </row>
    <row r="132" spans="1:84">
      <c r="A132" s="48" t="str">
        <f t="shared" si="2"/>
        <v/>
      </c>
      <c r="B132" s="78" t="str">
        <f>IF('Prezenční listina'!F130=0,"",'Prezenční listina'!F130)</f>
        <v/>
      </c>
      <c r="C132" s="86" t="str">
        <f>IF('Prezenční listina'!F130=0,"",'Prezenční listina'!B130)</f>
        <v/>
      </c>
      <c r="D132" s="86" t="str">
        <f>IF('Prezenční listina'!F130=0,"",'Prezenční listina'!C130)</f>
        <v/>
      </c>
      <c r="E132" s="72" t="str">
        <f>IF('Prezenční listina'!F130=0,"",'Prezenční listina'!D130)</f>
        <v/>
      </c>
      <c r="F132" s="72" t="str">
        <f>IF('Prezenční listina'!F130=0,"",'Prezenční listina'!E130)</f>
        <v/>
      </c>
      <c r="G132" s="74" t="str">
        <f>IF('Prezenční listina'!F130=0,"",'Prezenční listina'!H130)</f>
        <v/>
      </c>
      <c r="H132" s="41"/>
      <c r="I132" s="41"/>
      <c r="J132" s="41"/>
      <c r="K132" s="41"/>
      <c r="L132" s="41"/>
      <c r="M132" s="41"/>
      <c r="N132" s="41"/>
      <c r="O132" s="41"/>
      <c r="P132" s="41"/>
      <c r="Q132" s="41"/>
      <c r="R132" s="41"/>
      <c r="S132" s="41"/>
      <c r="T132" s="41"/>
      <c r="U132" s="41"/>
      <c r="V132" s="41"/>
      <c r="W132" s="41"/>
      <c r="X132" s="41"/>
      <c r="Y132" s="41"/>
      <c r="Z132" s="41"/>
      <c r="AA132" s="41"/>
      <c r="AB132" s="41"/>
      <c r="AC132" s="41"/>
      <c r="AD132" s="41"/>
      <c r="AE132" s="41"/>
      <c r="AF132" s="41"/>
      <c r="AG132" s="41"/>
      <c r="AH132" s="41"/>
      <c r="AI132" s="41"/>
      <c r="AJ132" s="41"/>
      <c r="AK132" s="41"/>
      <c r="AL132" s="41"/>
      <c r="AM132" s="41"/>
      <c r="AN132" s="41"/>
      <c r="AO132" s="41"/>
      <c r="AP132" s="41"/>
      <c r="AQ132" s="41"/>
      <c r="AR132" s="41"/>
      <c r="AS132" s="41"/>
      <c r="AT132" s="41"/>
      <c r="AU132" s="41"/>
      <c r="AV132" s="41"/>
      <c r="AW132" s="41"/>
      <c r="AX132" s="41"/>
      <c r="AY132" s="41"/>
      <c r="AZ132" s="41"/>
      <c r="BA132" s="41"/>
      <c r="BB132" s="41"/>
      <c r="BC132" s="41"/>
      <c r="BD132" s="41"/>
      <c r="BE132" s="41"/>
      <c r="BF132" s="41"/>
      <c r="BG132" s="41"/>
      <c r="BH132" s="41"/>
      <c r="BI132" s="41"/>
      <c r="BJ132" s="41"/>
      <c r="BK132" s="41"/>
      <c r="BL132" s="41"/>
      <c r="BM132" s="41"/>
      <c r="BN132" s="41"/>
      <c r="BO132" s="41"/>
      <c r="BP132" s="41"/>
      <c r="BQ132" s="41"/>
      <c r="BR132" s="41"/>
      <c r="BS132" s="41"/>
      <c r="BT132" s="41"/>
      <c r="BU132" s="41"/>
      <c r="BV132" s="41"/>
      <c r="BW132" s="41"/>
      <c r="BX132" s="41"/>
      <c r="BY132" s="41"/>
      <c r="BZ132" s="41"/>
      <c r="CA132" s="41"/>
      <c r="CB132" s="41"/>
      <c r="CC132" s="41"/>
      <c r="CD132" s="41"/>
      <c r="CE132" s="41"/>
      <c r="CF132" s="41"/>
    </row>
    <row r="133" spans="1:84">
      <c r="A133" s="48" t="str">
        <f t="shared" si="2"/>
        <v/>
      </c>
      <c r="B133" s="78" t="str">
        <f>IF('Prezenční listina'!F131=0,"",'Prezenční listina'!F131)</f>
        <v/>
      </c>
      <c r="C133" s="86" t="str">
        <f>IF('Prezenční listina'!F131=0,"",'Prezenční listina'!B131)</f>
        <v/>
      </c>
      <c r="D133" s="86" t="str">
        <f>IF('Prezenční listina'!F131=0,"",'Prezenční listina'!C131)</f>
        <v/>
      </c>
      <c r="E133" s="72" t="str">
        <f>IF('Prezenční listina'!F131=0,"",'Prezenční listina'!D131)</f>
        <v/>
      </c>
      <c r="F133" s="72" t="str">
        <f>IF('Prezenční listina'!F131=0,"",'Prezenční listina'!E131)</f>
        <v/>
      </c>
      <c r="G133" s="74" t="str">
        <f>IF('Prezenční listina'!F131=0,"",'Prezenční listina'!H131)</f>
        <v/>
      </c>
      <c r="H133" s="41"/>
      <c r="I133" s="41"/>
      <c r="J133" s="41"/>
      <c r="K133" s="41"/>
      <c r="L133" s="41"/>
      <c r="M133" s="41"/>
      <c r="N133" s="41"/>
      <c r="O133" s="41"/>
      <c r="P133" s="41"/>
      <c r="Q133" s="41"/>
      <c r="R133" s="41"/>
      <c r="S133" s="41"/>
      <c r="T133" s="41"/>
      <c r="U133" s="41"/>
      <c r="V133" s="41"/>
      <c r="W133" s="41"/>
      <c r="X133" s="41"/>
      <c r="Y133" s="41"/>
      <c r="Z133" s="41"/>
      <c r="AA133" s="41"/>
      <c r="AB133" s="41"/>
      <c r="AC133" s="41"/>
      <c r="AD133" s="41"/>
      <c r="AE133" s="41"/>
      <c r="AF133" s="41"/>
      <c r="AG133" s="41"/>
      <c r="AH133" s="41"/>
      <c r="AI133" s="41"/>
      <c r="AJ133" s="41"/>
      <c r="AK133" s="41"/>
      <c r="AL133" s="41"/>
      <c r="AM133" s="41"/>
      <c r="AN133" s="41"/>
      <c r="AO133" s="41"/>
      <c r="AP133" s="41"/>
      <c r="AQ133" s="41"/>
      <c r="AR133" s="41"/>
      <c r="AS133" s="41"/>
      <c r="AT133" s="41"/>
      <c r="AU133" s="41"/>
      <c r="AV133" s="41"/>
      <c r="AW133" s="41"/>
      <c r="AX133" s="41"/>
      <c r="AY133" s="41"/>
      <c r="AZ133" s="41"/>
      <c r="BA133" s="41"/>
      <c r="BB133" s="41"/>
      <c r="BC133" s="41"/>
      <c r="BD133" s="41"/>
      <c r="BE133" s="41"/>
      <c r="BF133" s="41"/>
      <c r="BG133" s="41"/>
      <c r="BH133" s="41"/>
      <c r="BI133" s="41"/>
      <c r="BJ133" s="41"/>
      <c r="BK133" s="41"/>
      <c r="BL133" s="41"/>
      <c r="BM133" s="41"/>
      <c r="BN133" s="41"/>
      <c r="BO133" s="41"/>
      <c r="BP133" s="41"/>
      <c r="BQ133" s="41"/>
      <c r="BR133" s="41"/>
      <c r="BS133" s="41"/>
      <c r="BT133" s="41"/>
      <c r="BU133" s="41"/>
      <c r="BV133" s="41"/>
      <c r="BW133" s="41"/>
      <c r="BX133" s="41"/>
      <c r="BY133" s="41"/>
      <c r="BZ133" s="41"/>
      <c r="CA133" s="41"/>
      <c r="CB133" s="41"/>
      <c r="CC133" s="41"/>
      <c r="CD133" s="41"/>
      <c r="CE133" s="41"/>
      <c r="CF133" s="41"/>
    </row>
    <row r="134" spans="1:84">
      <c r="A134" s="48" t="str">
        <f t="shared" si="2"/>
        <v/>
      </c>
      <c r="B134" s="78" t="str">
        <f>IF('Prezenční listina'!F132=0,"",'Prezenční listina'!F132)</f>
        <v/>
      </c>
      <c r="C134" s="86" t="str">
        <f>IF('Prezenční listina'!F132=0,"",'Prezenční listina'!B132)</f>
        <v/>
      </c>
      <c r="D134" s="86" t="str">
        <f>IF('Prezenční listina'!F132=0,"",'Prezenční listina'!C132)</f>
        <v/>
      </c>
      <c r="E134" s="72" t="str">
        <f>IF('Prezenční listina'!F132=0,"",'Prezenční listina'!D132)</f>
        <v/>
      </c>
      <c r="F134" s="72" t="str">
        <f>IF('Prezenční listina'!F132=0,"",'Prezenční listina'!E132)</f>
        <v/>
      </c>
      <c r="G134" s="74" t="str">
        <f>IF('Prezenční listina'!F132=0,"",'Prezenční listina'!H132)</f>
        <v/>
      </c>
      <c r="H134" s="41"/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41"/>
      <c r="T134" s="41"/>
      <c r="U134" s="41"/>
      <c r="V134" s="41"/>
      <c r="W134" s="41"/>
      <c r="X134" s="41"/>
      <c r="Y134" s="41"/>
      <c r="Z134" s="41"/>
      <c r="AA134" s="41"/>
      <c r="AB134" s="41"/>
      <c r="AC134" s="41"/>
      <c r="AD134" s="41"/>
      <c r="AE134" s="41"/>
      <c r="AF134" s="41"/>
      <c r="AG134" s="41"/>
      <c r="AH134" s="41"/>
      <c r="AI134" s="41"/>
      <c r="AJ134" s="41"/>
      <c r="AK134" s="41"/>
      <c r="AL134" s="41"/>
      <c r="AM134" s="41"/>
      <c r="AN134" s="41"/>
      <c r="AO134" s="41"/>
      <c r="AP134" s="41"/>
      <c r="AQ134" s="41"/>
      <c r="AR134" s="41"/>
      <c r="AS134" s="41"/>
      <c r="AT134" s="41"/>
      <c r="AU134" s="41"/>
      <c r="AV134" s="41"/>
      <c r="AW134" s="41"/>
      <c r="AX134" s="41"/>
      <c r="AY134" s="41"/>
      <c r="AZ134" s="41"/>
      <c r="BA134" s="41"/>
      <c r="BB134" s="41"/>
      <c r="BC134" s="41"/>
      <c r="BD134" s="41"/>
      <c r="BE134" s="41"/>
      <c r="BF134" s="41"/>
      <c r="BG134" s="41"/>
      <c r="BH134" s="41"/>
      <c r="BI134" s="41"/>
      <c r="BJ134" s="41"/>
      <c r="BK134" s="41"/>
      <c r="BL134" s="41"/>
      <c r="BM134" s="41"/>
      <c r="BN134" s="41"/>
      <c r="BO134" s="41"/>
      <c r="BP134" s="41"/>
      <c r="BQ134" s="41"/>
      <c r="BR134" s="41"/>
      <c r="BS134" s="41"/>
      <c r="BT134" s="41"/>
      <c r="BU134" s="41"/>
      <c r="BV134" s="41"/>
      <c r="BW134" s="41"/>
      <c r="BX134" s="41"/>
      <c r="BY134" s="41"/>
      <c r="BZ134" s="41"/>
      <c r="CA134" s="41"/>
      <c r="CB134" s="41"/>
      <c r="CC134" s="41"/>
      <c r="CD134" s="41"/>
      <c r="CE134" s="41"/>
      <c r="CF134" s="41"/>
    </row>
    <row r="135" spans="1:84">
      <c r="A135" s="48" t="str">
        <f t="shared" si="2"/>
        <v/>
      </c>
      <c r="B135" s="78" t="str">
        <f>IF('Prezenční listina'!F133=0,"",'Prezenční listina'!F133)</f>
        <v/>
      </c>
      <c r="C135" s="86" t="str">
        <f>IF('Prezenční listina'!F133=0,"",'Prezenční listina'!B133)</f>
        <v/>
      </c>
      <c r="D135" s="86" t="str">
        <f>IF('Prezenční listina'!F133=0,"",'Prezenční listina'!C133)</f>
        <v/>
      </c>
      <c r="E135" s="72" t="str">
        <f>IF('Prezenční listina'!F133=0,"",'Prezenční listina'!D133)</f>
        <v/>
      </c>
      <c r="F135" s="72" t="str">
        <f>IF('Prezenční listina'!F133=0,"",'Prezenční listina'!E133)</f>
        <v/>
      </c>
      <c r="G135" s="74" t="str">
        <f>IF('Prezenční listina'!F133=0,"",'Prezenční listina'!H133)</f>
        <v/>
      </c>
      <c r="H135" s="41"/>
      <c r="I135" s="41"/>
      <c r="J135" s="41"/>
      <c r="K135" s="41"/>
      <c r="L135" s="41"/>
      <c r="M135" s="41"/>
      <c r="N135" s="41"/>
      <c r="O135" s="41"/>
      <c r="P135" s="41"/>
      <c r="Q135" s="41"/>
      <c r="R135" s="41"/>
      <c r="S135" s="41"/>
      <c r="T135" s="41"/>
      <c r="U135" s="41"/>
      <c r="V135" s="41"/>
      <c r="W135" s="41"/>
      <c r="X135" s="41"/>
      <c r="Y135" s="41"/>
      <c r="Z135" s="41"/>
      <c r="AA135" s="41"/>
      <c r="AB135" s="41"/>
      <c r="AC135" s="41"/>
      <c r="AD135" s="41"/>
      <c r="AE135" s="41"/>
      <c r="AF135" s="41"/>
      <c r="AG135" s="41"/>
      <c r="AH135" s="41"/>
      <c r="AI135" s="41"/>
      <c r="AJ135" s="41"/>
      <c r="AK135" s="41"/>
      <c r="AL135" s="41"/>
      <c r="AM135" s="41"/>
      <c r="AN135" s="41"/>
      <c r="AO135" s="41"/>
      <c r="AP135" s="41"/>
      <c r="AQ135" s="41"/>
      <c r="AR135" s="41"/>
      <c r="AS135" s="41"/>
      <c r="AT135" s="41"/>
      <c r="AU135" s="41"/>
      <c r="AV135" s="41"/>
      <c r="AW135" s="41"/>
      <c r="AX135" s="41"/>
      <c r="AY135" s="41"/>
      <c r="AZ135" s="41"/>
      <c r="BA135" s="41"/>
      <c r="BB135" s="41"/>
      <c r="BC135" s="41"/>
      <c r="BD135" s="41"/>
      <c r="BE135" s="41"/>
      <c r="BF135" s="41"/>
      <c r="BG135" s="41"/>
      <c r="BH135" s="41"/>
      <c r="BI135" s="41"/>
      <c r="BJ135" s="41"/>
      <c r="BK135" s="41"/>
      <c r="BL135" s="41"/>
      <c r="BM135" s="41"/>
      <c r="BN135" s="41"/>
      <c r="BO135" s="41"/>
      <c r="BP135" s="41"/>
      <c r="BQ135" s="41"/>
      <c r="BR135" s="41"/>
      <c r="BS135" s="41"/>
      <c r="BT135" s="41"/>
      <c r="BU135" s="41"/>
      <c r="BV135" s="41"/>
      <c r="BW135" s="41"/>
      <c r="BX135" s="41"/>
      <c r="BY135" s="41"/>
      <c r="BZ135" s="41"/>
      <c r="CA135" s="41"/>
      <c r="CB135" s="41"/>
      <c r="CC135" s="41"/>
      <c r="CD135" s="41"/>
      <c r="CE135" s="41"/>
      <c r="CF135" s="41"/>
    </row>
    <row r="136" spans="1:84">
      <c r="A136" s="48" t="str">
        <f t="shared" si="2"/>
        <v/>
      </c>
      <c r="B136" s="78" t="str">
        <f>IF('Prezenční listina'!F134=0,"",'Prezenční listina'!F134)</f>
        <v/>
      </c>
      <c r="C136" s="86" t="str">
        <f>IF('Prezenční listina'!F134=0,"",'Prezenční listina'!B134)</f>
        <v/>
      </c>
      <c r="D136" s="86" t="str">
        <f>IF('Prezenční listina'!F134=0,"",'Prezenční listina'!C134)</f>
        <v/>
      </c>
      <c r="E136" s="72" t="str">
        <f>IF('Prezenční listina'!F134=0,"",'Prezenční listina'!D134)</f>
        <v/>
      </c>
      <c r="F136" s="72" t="str">
        <f>IF('Prezenční listina'!F134=0,"",'Prezenční listina'!E134)</f>
        <v/>
      </c>
      <c r="G136" s="74" t="str">
        <f>IF('Prezenční listina'!F134=0,"",'Prezenční listina'!H134)</f>
        <v/>
      </c>
      <c r="H136" s="41"/>
      <c r="I136" s="41"/>
      <c r="J136" s="41"/>
      <c r="K136" s="41"/>
      <c r="L136" s="41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  <c r="AH136" s="41"/>
      <c r="AI136" s="41"/>
      <c r="AJ136" s="41"/>
      <c r="AK136" s="41"/>
      <c r="AL136" s="41"/>
      <c r="AM136" s="41"/>
      <c r="AN136" s="41"/>
      <c r="AO136" s="41"/>
      <c r="AP136" s="41"/>
      <c r="AQ136" s="41"/>
      <c r="AR136" s="41"/>
      <c r="AS136" s="41"/>
      <c r="AT136" s="41"/>
      <c r="AU136" s="41"/>
      <c r="AV136" s="41"/>
      <c r="AW136" s="41"/>
      <c r="AX136" s="41"/>
      <c r="AY136" s="41"/>
      <c r="AZ136" s="41"/>
      <c r="BA136" s="41"/>
      <c r="BB136" s="41"/>
      <c r="BC136" s="41"/>
      <c r="BD136" s="41"/>
      <c r="BE136" s="41"/>
      <c r="BF136" s="41"/>
      <c r="BG136" s="41"/>
      <c r="BH136" s="41"/>
      <c r="BI136" s="41"/>
      <c r="BJ136" s="41"/>
      <c r="BK136" s="41"/>
      <c r="BL136" s="41"/>
      <c r="BM136" s="41"/>
      <c r="BN136" s="41"/>
      <c r="BO136" s="41"/>
      <c r="BP136" s="41"/>
      <c r="BQ136" s="41"/>
      <c r="BR136" s="41"/>
      <c r="BS136" s="41"/>
      <c r="BT136" s="41"/>
      <c r="BU136" s="41"/>
      <c r="BV136" s="41"/>
      <c r="BW136" s="41"/>
      <c r="BX136" s="41"/>
      <c r="BY136" s="41"/>
      <c r="BZ136" s="41"/>
      <c r="CA136" s="41"/>
      <c r="CB136" s="41"/>
      <c r="CC136" s="41"/>
      <c r="CD136" s="41"/>
      <c r="CE136" s="41"/>
      <c r="CF136" s="41"/>
    </row>
    <row r="137" spans="1:84">
      <c r="A137" s="48" t="str">
        <f t="shared" si="2"/>
        <v/>
      </c>
      <c r="B137" s="78" t="str">
        <f>IF('Prezenční listina'!F135=0,"",'Prezenční listina'!F135)</f>
        <v/>
      </c>
      <c r="C137" s="86" t="str">
        <f>IF('Prezenční listina'!F135=0,"",'Prezenční listina'!B135)</f>
        <v/>
      </c>
      <c r="D137" s="86" t="str">
        <f>IF('Prezenční listina'!F135=0,"",'Prezenční listina'!C135)</f>
        <v/>
      </c>
      <c r="E137" s="72" t="str">
        <f>IF('Prezenční listina'!F135=0,"",'Prezenční listina'!D135)</f>
        <v/>
      </c>
      <c r="F137" s="72" t="str">
        <f>IF('Prezenční listina'!F135=0,"",'Prezenční listina'!E135)</f>
        <v/>
      </c>
      <c r="G137" s="74" t="str">
        <f>IF('Prezenční listina'!F135=0,"",'Prezenční listina'!H135)</f>
        <v/>
      </c>
      <c r="H137" s="41"/>
      <c r="I137" s="41"/>
      <c r="J137" s="41"/>
      <c r="K137" s="41"/>
      <c r="L137" s="41"/>
      <c r="M137" s="41"/>
      <c r="N137" s="41"/>
      <c r="O137" s="41"/>
      <c r="P137" s="41"/>
      <c r="Q137" s="41"/>
      <c r="R137" s="41"/>
      <c r="S137" s="41"/>
      <c r="T137" s="41"/>
      <c r="U137" s="41"/>
      <c r="V137" s="41"/>
      <c r="W137" s="41"/>
      <c r="X137" s="41"/>
      <c r="Y137" s="41"/>
      <c r="Z137" s="41"/>
      <c r="AA137" s="41"/>
      <c r="AB137" s="41"/>
      <c r="AC137" s="41"/>
      <c r="AD137" s="41"/>
      <c r="AE137" s="41"/>
      <c r="AF137" s="41"/>
      <c r="AG137" s="41"/>
      <c r="AH137" s="41"/>
      <c r="AI137" s="41"/>
      <c r="AJ137" s="41"/>
      <c r="AK137" s="41"/>
      <c r="AL137" s="41"/>
      <c r="AM137" s="41"/>
      <c r="AN137" s="41"/>
      <c r="AO137" s="41"/>
      <c r="AP137" s="41"/>
      <c r="AQ137" s="41"/>
      <c r="AR137" s="41"/>
      <c r="AS137" s="41"/>
      <c r="AT137" s="41"/>
      <c r="AU137" s="41"/>
      <c r="AV137" s="41"/>
      <c r="AW137" s="41"/>
      <c r="AX137" s="41"/>
      <c r="AY137" s="41"/>
      <c r="AZ137" s="41"/>
      <c r="BA137" s="41"/>
      <c r="BB137" s="41"/>
      <c r="BC137" s="41"/>
      <c r="BD137" s="41"/>
      <c r="BE137" s="41"/>
      <c r="BF137" s="41"/>
      <c r="BG137" s="41"/>
      <c r="BH137" s="41"/>
      <c r="BI137" s="41"/>
      <c r="BJ137" s="41"/>
      <c r="BK137" s="41"/>
      <c r="BL137" s="41"/>
      <c r="BM137" s="41"/>
      <c r="BN137" s="41"/>
      <c r="BO137" s="41"/>
      <c r="BP137" s="41"/>
      <c r="BQ137" s="41"/>
      <c r="BR137" s="41"/>
      <c r="BS137" s="41"/>
      <c r="BT137" s="41"/>
      <c r="BU137" s="41"/>
      <c r="BV137" s="41"/>
      <c r="BW137" s="41"/>
      <c r="BX137" s="41"/>
      <c r="BY137" s="41"/>
      <c r="BZ137" s="41"/>
      <c r="CA137" s="41"/>
      <c r="CB137" s="41"/>
      <c r="CC137" s="41"/>
      <c r="CD137" s="41"/>
      <c r="CE137" s="41"/>
      <c r="CF137" s="41"/>
    </row>
    <row r="138" spans="1:84">
      <c r="A138" s="48" t="str">
        <f t="shared" si="2"/>
        <v/>
      </c>
      <c r="B138" s="78" t="str">
        <f>IF('Prezenční listina'!F136=0,"",'Prezenční listina'!F136)</f>
        <v/>
      </c>
      <c r="C138" s="86" t="str">
        <f>IF('Prezenční listina'!F136=0,"",'Prezenční listina'!B136)</f>
        <v/>
      </c>
      <c r="D138" s="86" t="str">
        <f>IF('Prezenční listina'!F136=0,"",'Prezenční listina'!C136)</f>
        <v/>
      </c>
      <c r="E138" s="72" t="str">
        <f>IF('Prezenční listina'!F136=0,"",'Prezenční listina'!D136)</f>
        <v/>
      </c>
      <c r="F138" s="72" t="str">
        <f>IF('Prezenční listina'!F136=0,"",'Prezenční listina'!E136)</f>
        <v/>
      </c>
      <c r="G138" s="74" t="str">
        <f>IF('Prezenční listina'!F136=0,"",'Prezenční listina'!H136)</f>
        <v/>
      </c>
      <c r="H138" s="41"/>
      <c r="I138" s="41"/>
      <c r="J138" s="41"/>
      <c r="K138" s="41"/>
      <c r="L138" s="41"/>
      <c r="M138" s="41"/>
      <c r="N138" s="41"/>
      <c r="O138" s="41"/>
      <c r="P138" s="41"/>
      <c r="Q138" s="41"/>
      <c r="R138" s="41"/>
      <c r="S138" s="41"/>
      <c r="T138" s="41"/>
      <c r="U138" s="41"/>
      <c r="V138" s="41"/>
      <c r="W138" s="41"/>
      <c r="X138" s="41"/>
      <c r="Y138" s="41"/>
      <c r="Z138" s="41"/>
      <c r="AA138" s="41"/>
      <c r="AB138" s="41"/>
      <c r="AC138" s="41"/>
      <c r="AD138" s="41"/>
      <c r="AE138" s="41"/>
      <c r="AF138" s="41"/>
      <c r="AG138" s="41"/>
      <c r="AH138" s="41"/>
      <c r="AI138" s="41"/>
      <c r="AJ138" s="41"/>
      <c r="AK138" s="41"/>
      <c r="AL138" s="41"/>
      <c r="AM138" s="41"/>
      <c r="AN138" s="41"/>
      <c r="AO138" s="41"/>
      <c r="AP138" s="41"/>
      <c r="AQ138" s="41"/>
      <c r="AR138" s="41"/>
      <c r="AS138" s="41"/>
      <c r="AT138" s="41"/>
      <c r="AU138" s="41"/>
      <c r="AV138" s="41"/>
      <c r="AW138" s="41"/>
      <c r="AX138" s="41"/>
      <c r="AY138" s="41"/>
      <c r="AZ138" s="41"/>
      <c r="BA138" s="41"/>
      <c r="BB138" s="41"/>
      <c r="BC138" s="41"/>
      <c r="BD138" s="41"/>
      <c r="BE138" s="41"/>
      <c r="BF138" s="41"/>
      <c r="BG138" s="41"/>
      <c r="BH138" s="41"/>
      <c r="BI138" s="41"/>
      <c r="BJ138" s="41"/>
      <c r="BK138" s="41"/>
      <c r="BL138" s="41"/>
      <c r="BM138" s="41"/>
      <c r="BN138" s="41"/>
      <c r="BO138" s="41"/>
      <c r="BP138" s="41"/>
      <c r="BQ138" s="41"/>
      <c r="BR138" s="41"/>
      <c r="BS138" s="41"/>
      <c r="BT138" s="41"/>
      <c r="BU138" s="41"/>
      <c r="BV138" s="41"/>
      <c r="BW138" s="41"/>
      <c r="BX138" s="41"/>
      <c r="BY138" s="41"/>
      <c r="BZ138" s="41"/>
      <c r="CA138" s="41"/>
      <c r="CB138" s="41"/>
      <c r="CC138" s="41"/>
      <c r="CD138" s="41"/>
      <c r="CE138" s="41"/>
      <c r="CF138" s="41"/>
    </row>
    <row r="139" spans="1:84">
      <c r="A139" s="48" t="str">
        <f t="shared" si="2"/>
        <v/>
      </c>
      <c r="B139" s="78" t="str">
        <f>IF('Prezenční listina'!F137=0,"",'Prezenční listina'!F137)</f>
        <v/>
      </c>
      <c r="C139" s="86" t="str">
        <f>IF('Prezenční listina'!F137=0,"",'Prezenční listina'!B137)</f>
        <v/>
      </c>
      <c r="D139" s="86" t="str">
        <f>IF('Prezenční listina'!F137=0,"",'Prezenční listina'!C137)</f>
        <v/>
      </c>
      <c r="E139" s="72" t="str">
        <f>IF('Prezenční listina'!F137=0,"",'Prezenční listina'!D137)</f>
        <v/>
      </c>
      <c r="F139" s="72" t="str">
        <f>IF('Prezenční listina'!F137=0,"",'Prezenční listina'!E137)</f>
        <v/>
      </c>
      <c r="G139" s="74" t="str">
        <f>IF('Prezenční listina'!F137=0,"",'Prezenční listina'!H137)</f>
        <v/>
      </c>
      <c r="H139" s="41"/>
      <c r="I139" s="41"/>
      <c r="J139" s="41"/>
      <c r="K139" s="41"/>
      <c r="L139" s="41"/>
      <c r="M139" s="41"/>
      <c r="N139" s="41"/>
      <c r="O139" s="41"/>
      <c r="P139" s="41"/>
      <c r="Q139" s="41"/>
      <c r="R139" s="41"/>
      <c r="S139" s="41"/>
      <c r="T139" s="41"/>
      <c r="U139" s="41"/>
      <c r="V139" s="41"/>
      <c r="W139" s="41"/>
      <c r="X139" s="41"/>
      <c r="Y139" s="41"/>
      <c r="Z139" s="41"/>
      <c r="AA139" s="41"/>
      <c r="AB139" s="41"/>
      <c r="AC139" s="41"/>
      <c r="AD139" s="41"/>
      <c r="AE139" s="41"/>
      <c r="AF139" s="41"/>
      <c r="AG139" s="41"/>
      <c r="AH139" s="41"/>
      <c r="AI139" s="41"/>
      <c r="AJ139" s="41"/>
      <c r="AK139" s="41"/>
      <c r="AL139" s="41"/>
      <c r="AM139" s="41"/>
      <c r="AN139" s="41"/>
      <c r="AO139" s="41"/>
      <c r="AP139" s="41"/>
      <c r="AQ139" s="41"/>
      <c r="AR139" s="41"/>
      <c r="AS139" s="41"/>
      <c r="AT139" s="41"/>
      <c r="AU139" s="41"/>
      <c r="AV139" s="41"/>
      <c r="AW139" s="41"/>
      <c r="AX139" s="41"/>
      <c r="AY139" s="41"/>
      <c r="AZ139" s="41"/>
      <c r="BA139" s="41"/>
      <c r="BB139" s="41"/>
      <c r="BC139" s="41"/>
      <c r="BD139" s="41"/>
      <c r="BE139" s="41"/>
      <c r="BF139" s="41"/>
      <c r="BG139" s="41"/>
      <c r="BH139" s="41"/>
      <c r="BI139" s="41"/>
      <c r="BJ139" s="41"/>
      <c r="BK139" s="41"/>
      <c r="BL139" s="41"/>
      <c r="BM139" s="41"/>
      <c r="BN139" s="41"/>
      <c r="BO139" s="41"/>
      <c r="BP139" s="41"/>
      <c r="BQ139" s="41"/>
      <c r="BR139" s="41"/>
      <c r="BS139" s="41"/>
      <c r="BT139" s="41"/>
      <c r="BU139" s="41"/>
      <c r="BV139" s="41"/>
      <c r="BW139" s="41"/>
      <c r="BX139" s="41"/>
      <c r="BY139" s="41"/>
      <c r="BZ139" s="41"/>
      <c r="CA139" s="41"/>
      <c r="CB139" s="41"/>
      <c r="CC139" s="41"/>
      <c r="CD139" s="41"/>
      <c r="CE139" s="41"/>
      <c r="CF139" s="41"/>
    </row>
    <row r="140" spans="1:84">
      <c r="A140" s="48" t="str">
        <f t="shared" si="2"/>
        <v/>
      </c>
      <c r="B140" s="78" t="str">
        <f>IF('Prezenční listina'!F138=0,"",'Prezenční listina'!F138)</f>
        <v/>
      </c>
      <c r="C140" s="86" t="str">
        <f>IF('Prezenční listina'!F138=0,"",'Prezenční listina'!B138)</f>
        <v/>
      </c>
      <c r="D140" s="86" t="str">
        <f>IF('Prezenční listina'!F138=0,"",'Prezenční listina'!C138)</f>
        <v/>
      </c>
      <c r="E140" s="72" t="str">
        <f>IF('Prezenční listina'!F138=0,"",'Prezenční listina'!D138)</f>
        <v/>
      </c>
      <c r="F140" s="72" t="str">
        <f>IF('Prezenční listina'!F138=0,"",'Prezenční listina'!E138)</f>
        <v/>
      </c>
      <c r="G140" s="74" t="str">
        <f>IF('Prezenční listina'!F138=0,"",'Prezenční listina'!H138)</f>
        <v/>
      </c>
      <c r="H140" s="41"/>
      <c r="I140" s="4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  <c r="AP140" s="41"/>
      <c r="AQ140" s="41"/>
      <c r="AR140" s="41"/>
      <c r="AS140" s="41"/>
      <c r="AT140" s="41"/>
      <c r="AU140" s="41"/>
      <c r="AV140" s="41"/>
      <c r="AW140" s="41"/>
      <c r="AX140" s="41"/>
      <c r="AY140" s="41"/>
      <c r="AZ140" s="41"/>
      <c r="BA140" s="41"/>
      <c r="BB140" s="41"/>
      <c r="BC140" s="41"/>
      <c r="BD140" s="41"/>
      <c r="BE140" s="41"/>
      <c r="BF140" s="41"/>
      <c r="BG140" s="41"/>
      <c r="BH140" s="41"/>
      <c r="BI140" s="41"/>
      <c r="BJ140" s="41"/>
      <c r="BK140" s="41"/>
      <c r="BL140" s="41"/>
      <c r="BM140" s="41"/>
      <c r="BN140" s="41"/>
      <c r="BO140" s="41"/>
      <c r="BP140" s="41"/>
      <c r="BQ140" s="41"/>
      <c r="BR140" s="41"/>
      <c r="BS140" s="41"/>
      <c r="BT140" s="41"/>
      <c r="BU140" s="41"/>
      <c r="BV140" s="41"/>
      <c r="BW140" s="41"/>
      <c r="BX140" s="41"/>
      <c r="BY140" s="41"/>
      <c r="BZ140" s="41"/>
      <c r="CA140" s="41"/>
      <c r="CB140" s="41"/>
      <c r="CC140" s="41"/>
      <c r="CD140" s="41"/>
      <c r="CE140" s="41"/>
      <c r="CF140" s="41"/>
    </row>
    <row r="141" spans="1:84" ht="13.5" thickBot="1">
      <c r="A141" s="50" t="str">
        <f t="shared" si="2"/>
        <v/>
      </c>
      <c r="B141" s="79" t="str">
        <f>IF('Prezenční listina'!F139=0,"",'Prezenční listina'!F139)</f>
        <v/>
      </c>
      <c r="C141" s="88" t="str">
        <f>IF('Prezenční listina'!F139=0,"",'Prezenční listina'!B139)</f>
        <v/>
      </c>
      <c r="D141" s="88" t="str">
        <f>IF('Prezenční listina'!F139=0,"",'Prezenční listina'!C139)</f>
        <v/>
      </c>
      <c r="E141" s="75" t="str">
        <f>IF('Prezenční listina'!F139=0,"",'Prezenční listina'!D139)</f>
        <v/>
      </c>
      <c r="F141" s="75" t="str">
        <f>IF('Prezenční listina'!F139=0,"",'Prezenční listina'!E139)</f>
        <v/>
      </c>
      <c r="G141" s="76" t="str">
        <f>IF('Prezenční listina'!F139=0,"",'Prezenční listina'!H139)</f>
        <v/>
      </c>
      <c r="H141" s="41"/>
      <c r="I141" s="41"/>
      <c r="J141" s="41"/>
      <c r="K141" s="41"/>
      <c r="L141" s="41"/>
      <c r="M141" s="41"/>
      <c r="N141" s="41"/>
      <c r="O141" s="41"/>
      <c r="P141" s="41"/>
      <c r="Q141" s="41"/>
      <c r="R141" s="41"/>
      <c r="S141" s="41"/>
      <c r="T141" s="41"/>
      <c r="U141" s="41"/>
      <c r="V141" s="41"/>
      <c r="W141" s="41"/>
      <c r="X141" s="41"/>
      <c r="Y141" s="41"/>
      <c r="Z141" s="41"/>
      <c r="AA141" s="41"/>
      <c r="AB141" s="41"/>
      <c r="AC141" s="41"/>
      <c r="AD141" s="41"/>
      <c r="AE141" s="41"/>
      <c r="AF141" s="41"/>
      <c r="AG141" s="41"/>
      <c r="AH141" s="41"/>
      <c r="AI141" s="41"/>
      <c r="AJ141" s="41"/>
      <c r="AK141" s="41"/>
      <c r="AL141" s="41"/>
      <c r="AM141" s="41"/>
      <c r="AN141" s="41"/>
      <c r="AO141" s="41"/>
      <c r="AP141" s="41"/>
      <c r="AQ141" s="41"/>
      <c r="AR141" s="41"/>
      <c r="AS141" s="41"/>
      <c r="AT141" s="41"/>
      <c r="AU141" s="41"/>
      <c r="AV141" s="41"/>
      <c r="AW141" s="41"/>
      <c r="AX141" s="41"/>
      <c r="AY141" s="41"/>
      <c r="AZ141" s="41"/>
      <c r="BA141" s="41"/>
      <c r="BB141" s="41"/>
      <c r="BC141" s="41"/>
      <c r="BD141" s="41"/>
      <c r="BE141" s="41"/>
      <c r="BF141" s="41"/>
      <c r="BG141" s="41"/>
      <c r="BH141" s="41"/>
      <c r="BI141" s="41"/>
      <c r="BJ141" s="41"/>
      <c r="BK141" s="41"/>
      <c r="BL141" s="41"/>
      <c r="BM141" s="41"/>
      <c r="BN141" s="41"/>
      <c r="BO141" s="41"/>
      <c r="BP141" s="41"/>
      <c r="BQ141" s="41"/>
      <c r="BR141" s="41"/>
      <c r="BS141" s="41"/>
      <c r="BT141" s="41"/>
      <c r="BU141" s="41"/>
      <c r="BV141" s="41"/>
      <c r="BW141" s="41"/>
      <c r="BX141" s="41"/>
      <c r="BY141" s="41"/>
      <c r="BZ141" s="41"/>
      <c r="CA141" s="41"/>
      <c r="CB141" s="41"/>
      <c r="CC141" s="41"/>
      <c r="CD141" s="41"/>
      <c r="CE141" s="41"/>
      <c r="CF141" s="41"/>
    </row>
    <row r="142" spans="1:84" s="41" customFormat="1">
      <c r="A142" s="51"/>
      <c r="B142" s="52"/>
      <c r="C142" s="49"/>
      <c r="D142" s="49"/>
      <c r="E142" s="53"/>
      <c r="F142" s="53"/>
      <c r="G142" s="53"/>
    </row>
    <row r="143" spans="1:84" s="41" customFormat="1">
      <c r="A143" s="51"/>
      <c r="B143" s="52"/>
      <c r="C143" s="49"/>
      <c r="D143" s="49"/>
      <c r="E143" s="53"/>
      <c r="F143" s="53"/>
      <c r="G143" s="53"/>
    </row>
    <row r="144" spans="1:84" s="41" customFormat="1">
      <c r="A144" s="51"/>
      <c r="B144" s="52"/>
      <c r="C144" s="49"/>
      <c r="D144" s="49"/>
      <c r="E144" s="53"/>
      <c r="F144" s="53"/>
      <c r="G144" s="53"/>
    </row>
    <row r="145" spans="1:7" s="41" customFormat="1">
      <c r="A145" s="51"/>
      <c r="B145" s="52"/>
      <c r="C145" s="49"/>
      <c r="D145" s="49"/>
      <c r="E145" s="53"/>
      <c r="F145" s="53"/>
      <c r="G145" s="53"/>
    </row>
    <row r="146" spans="1:7" s="41" customFormat="1">
      <c r="A146" s="51"/>
      <c r="B146" s="52"/>
      <c r="C146" s="49"/>
      <c r="D146" s="49"/>
      <c r="E146" s="53"/>
      <c r="F146" s="53"/>
      <c r="G146" s="53"/>
    </row>
    <row r="147" spans="1:7" s="41" customFormat="1">
      <c r="A147" s="51"/>
      <c r="B147" s="52"/>
      <c r="C147" s="49"/>
      <c r="D147" s="49"/>
      <c r="E147" s="53"/>
      <c r="F147" s="53"/>
      <c r="G147" s="53"/>
    </row>
    <row r="148" spans="1:7" s="41" customFormat="1">
      <c r="A148" s="51"/>
      <c r="B148" s="52"/>
      <c r="C148" s="49"/>
      <c r="D148" s="49"/>
      <c r="E148" s="53"/>
      <c r="F148" s="53"/>
      <c r="G148" s="53"/>
    </row>
    <row r="149" spans="1:7" s="41" customFormat="1">
      <c r="A149" s="51"/>
      <c r="B149" s="52"/>
      <c r="C149" s="49"/>
      <c r="D149" s="49"/>
      <c r="E149" s="53"/>
      <c r="F149" s="53"/>
      <c r="G149" s="53"/>
    </row>
    <row r="150" spans="1:7" s="41" customFormat="1">
      <c r="A150" s="51"/>
      <c r="B150" s="52"/>
      <c r="C150" s="49"/>
      <c r="D150" s="49"/>
      <c r="E150" s="53"/>
      <c r="F150" s="53"/>
      <c r="G150" s="53"/>
    </row>
    <row r="151" spans="1:7" s="41" customFormat="1">
      <c r="A151" s="51"/>
      <c r="B151" s="52"/>
      <c r="C151" s="49"/>
      <c r="D151" s="49"/>
      <c r="E151" s="53"/>
      <c r="F151" s="53"/>
      <c r="G151" s="53"/>
    </row>
    <row r="152" spans="1:7" s="41" customFormat="1">
      <c r="A152" s="51"/>
      <c r="E152" s="54"/>
    </row>
    <row r="153" spans="1:7" s="41" customFormat="1">
      <c r="A153" s="51"/>
      <c r="E153" s="54"/>
    </row>
    <row r="154" spans="1:7" s="41" customFormat="1">
      <c r="A154" s="51"/>
      <c r="E154" s="54"/>
    </row>
    <row r="155" spans="1:7" s="41" customFormat="1">
      <c r="A155" s="51"/>
      <c r="E155" s="54"/>
    </row>
    <row r="156" spans="1:7" s="41" customFormat="1">
      <c r="A156" s="51"/>
      <c r="E156" s="54"/>
    </row>
    <row r="157" spans="1:7" s="41" customFormat="1">
      <c r="A157" s="51"/>
      <c r="E157" s="54"/>
    </row>
    <row r="158" spans="1:7" s="41" customFormat="1">
      <c r="A158" s="51"/>
      <c r="E158" s="54"/>
    </row>
    <row r="159" spans="1:7" s="41" customFormat="1">
      <c r="A159" s="51"/>
      <c r="E159" s="54"/>
    </row>
    <row r="160" spans="1:7" s="41" customFormat="1">
      <c r="A160" s="51"/>
      <c r="E160" s="54"/>
    </row>
    <row r="161" spans="1:5" s="41" customFormat="1" ht="26.25">
      <c r="A161" s="51"/>
      <c r="D161" s="55"/>
      <c r="E161" s="54"/>
    </row>
    <row r="162" spans="1:5" s="41" customFormat="1">
      <c r="A162" s="51"/>
      <c r="E162" s="54"/>
    </row>
    <row r="163" spans="1:5" s="41" customFormat="1">
      <c r="A163" s="51"/>
      <c r="E163" s="54"/>
    </row>
    <row r="164" spans="1:5" s="41" customFormat="1">
      <c r="A164" s="51"/>
      <c r="E164" s="54"/>
    </row>
    <row r="165" spans="1:5" s="41" customFormat="1">
      <c r="A165" s="51"/>
      <c r="E165" s="54"/>
    </row>
    <row r="166" spans="1:5" s="41" customFormat="1">
      <c r="A166" s="51"/>
      <c r="E166" s="54"/>
    </row>
    <row r="167" spans="1:5" s="41" customFormat="1">
      <c r="A167" s="51"/>
      <c r="E167" s="54"/>
    </row>
    <row r="168" spans="1:5" s="41" customFormat="1">
      <c r="A168" s="51"/>
      <c r="E168" s="54"/>
    </row>
    <row r="169" spans="1:5" s="41" customFormat="1">
      <c r="A169" s="51"/>
      <c r="E169" s="54"/>
    </row>
    <row r="170" spans="1:5" s="41" customFormat="1">
      <c r="A170" s="51"/>
      <c r="E170" s="54"/>
    </row>
    <row r="171" spans="1:5" s="41" customFormat="1">
      <c r="A171" s="51"/>
      <c r="E171" s="54"/>
    </row>
    <row r="172" spans="1:5" s="41" customFormat="1">
      <c r="A172" s="51"/>
      <c r="E172" s="54"/>
    </row>
    <row r="173" spans="1:5" s="41" customFormat="1">
      <c r="A173" s="51"/>
      <c r="E173" s="54"/>
    </row>
    <row r="174" spans="1:5" s="41" customFormat="1">
      <c r="A174" s="51"/>
      <c r="E174" s="54"/>
    </row>
    <row r="175" spans="1:5" s="41" customFormat="1">
      <c r="A175" s="51"/>
      <c r="E175" s="54"/>
    </row>
    <row r="176" spans="1:5" s="41" customFormat="1">
      <c r="A176" s="51"/>
      <c r="E176" s="54"/>
    </row>
    <row r="177" spans="1:5" s="41" customFormat="1">
      <c r="A177" s="51"/>
      <c r="E177" s="54"/>
    </row>
    <row r="178" spans="1:5" s="41" customFormat="1">
      <c r="A178" s="51"/>
      <c r="E178" s="54"/>
    </row>
    <row r="179" spans="1:5" s="41" customFormat="1">
      <c r="A179" s="51"/>
      <c r="E179" s="54"/>
    </row>
    <row r="180" spans="1:5" s="41" customFormat="1">
      <c r="A180" s="51"/>
      <c r="E180" s="54"/>
    </row>
    <row r="181" spans="1:5" s="41" customFormat="1">
      <c r="A181" s="51"/>
      <c r="E181" s="54"/>
    </row>
    <row r="182" spans="1:5" s="41" customFormat="1">
      <c r="A182" s="51"/>
      <c r="E182" s="54"/>
    </row>
    <row r="183" spans="1:5" s="41" customFormat="1">
      <c r="A183" s="51"/>
      <c r="E183" s="54"/>
    </row>
    <row r="184" spans="1:5" s="41" customFormat="1">
      <c r="A184" s="51"/>
      <c r="E184" s="54"/>
    </row>
    <row r="185" spans="1:5" s="41" customFormat="1">
      <c r="A185" s="51"/>
      <c r="E185" s="54"/>
    </row>
    <row r="186" spans="1:5" s="41" customFormat="1">
      <c r="A186" s="51"/>
      <c r="E186" s="54"/>
    </row>
  </sheetData>
  <sheetProtection password="CC36" sheet="1" objects="1" scenarios="1" formatCells="0" formatRows="0" insertRows="0" deleteRows="0" sort="0" pivotTables="0"/>
  <sortState ref="B5:G141">
    <sortCondition ref="B5:B141"/>
  </sortState>
  <mergeCells count="5">
    <mergeCell ref="L5:L12"/>
    <mergeCell ref="A1:G1"/>
    <mergeCell ref="A3:G3"/>
    <mergeCell ref="A2:G2"/>
    <mergeCell ref="I2:J3"/>
  </mergeCells>
  <phoneticPr fontId="4" type="noConversion"/>
  <pageMargins left="0.59055118110236227" right="0" top="0.23622047244094491" bottom="0.11811023622047245" header="0.19685039370078741" footer="0.15748031496062992"/>
  <pageSetup paperSize="9" scale="70" fitToWidth="2" fitToHeight="2" orientation="portrait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3"/>
  <dimension ref="A1:AO223"/>
  <sheetViews>
    <sheetView showGridLines="0" tabSelected="1" showWhiteSpace="0" zoomScale="95" zoomScaleNormal="95" workbookViewId="0">
      <pane ySplit="4" topLeftCell="A5" activePane="bottomLeft" state="frozen"/>
      <selection pane="bottomLeft" activeCell="N22" sqref="N22"/>
    </sheetView>
  </sheetViews>
  <sheetFormatPr defaultRowHeight="12.75"/>
  <cols>
    <col min="1" max="1" width="8.28515625" style="42" bestFit="1" customWidth="1"/>
    <col min="2" max="2" width="9.140625" style="42"/>
    <col min="3" max="3" width="8.7109375" style="42" customWidth="1"/>
    <col min="4" max="4" width="9.140625" style="42"/>
    <col min="5" max="5" width="21" style="42" customWidth="1"/>
    <col min="6" max="6" width="20.140625" style="42" customWidth="1"/>
    <col min="7" max="7" width="13.140625" style="57" customWidth="1"/>
    <col min="8" max="8" width="45.42578125" style="42" customWidth="1"/>
    <col min="9" max="9" width="11.7109375" style="57" customWidth="1"/>
    <col min="10" max="10" width="3.42578125" style="41" customWidth="1"/>
    <col min="11" max="41" width="9.140625" style="41"/>
    <col min="42" max="16384" width="9.140625" style="42"/>
  </cols>
  <sheetData>
    <row r="1" spans="1:41" ht="48.75" customHeight="1" thickBot="1">
      <c r="A1" s="239" t="str">
        <f>"Výsledková listina - Bystřickem kolem Vírské přehrady "&amp;'Prezenční listina'!O2</f>
        <v>Výsledková listina - Bystřickem kolem Vírské přehrady 2016</v>
      </c>
      <c r="B1" s="240"/>
      <c r="C1" s="240"/>
      <c r="D1" s="240"/>
      <c r="E1" s="240"/>
      <c r="F1" s="240"/>
      <c r="G1" s="240"/>
      <c r="H1" s="240"/>
      <c r="I1" s="241"/>
    </row>
    <row r="2" spans="1:41" ht="26.25" customHeight="1">
      <c r="A2" s="254" t="str">
        <f>'Prezenční listina'!O2-2004&amp;". ročník"</f>
        <v>12. ročník</v>
      </c>
      <c r="B2" s="255"/>
      <c r="C2" s="255"/>
      <c r="D2" s="255"/>
      <c r="E2" s="255"/>
      <c r="F2" s="255"/>
      <c r="G2" s="255"/>
      <c r="H2" s="255"/>
      <c r="I2" s="256"/>
      <c r="K2" s="257" t="s">
        <v>28</v>
      </c>
      <c r="L2" s="258"/>
      <c r="M2" s="258"/>
      <c r="N2" s="258"/>
      <c r="O2" s="259"/>
    </row>
    <row r="3" spans="1:41" ht="18.75" customHeight="1" thickBot="1">
      <c r="A3" s="242">
        <f>'Startovní listina'!A3:G3</f>
        <v>42518</v>
      </c>
      <c r="B3" s="243"/>
      <c r="C3" s="243"/>
      <c r="D3" s="243"/>
      <c r="E3" s="243"/>
      <c r="F3" s="243"/>
      <c r="G3" s="243"/>
      <c r="H3" s="243"/>
      <c r="I3" s="244"/>
      <c r="K3" s="260"/>
      <c r="L3" s="261"/>
      <c r="M3" s="261"/>
      <c r="N3" s="261"/>
      <c r="O3" s="262"/>
    </row>
    <row r="4" spans="1:41" ht="25.5" customHeight="1" thickBot="1">
      <c r="A4" s="59" t="s">
        <v>9</v>
      </c>
      <c r="B4" s="60" t="s">
        <v>10</v>
      </c>
      <c r="C4" s="61" t="s">
        <v>3</v>
      </c>
      <c r="D4" s="60" t="s">
        <v>7</v>
      </c>
      <c r="E4" s="61" t="s">
        <v>6</v>
      </c>
      <c r="F4" s="61" t="s">
        <v>0</v>
      </c>
      <c r="G4" s="61" t="s">
        <v>1</v>
      </c>
      <c r="H4" s="61" t="s">
        <v>4</v>
      </c>
      <c r="I4" s="62" t="s">
        <v>8</v>
      </c>
      <c r="K4" s="260"/>
      <c r="L4" s="261"/>
      <c r="M4" s="261"/>
      <c r="N4" s="261"/>
      <c r="O4" s="262"/>
    </row>
    <row r="5" spans="1:41" s="139" customFormat="1" ht="24.95" customHeight="1">
      <c r="A5" s="134">
        <v>1</v>
      </c>
      <c r="B5" s="135">
        <v>1</v>
      </c>
      <c r="C5" s="136" t="str">
        <f>'Startovní listina'!G27</f>
        <v>A</v>
      </c>
      <c r="D5" s="136">
        <f>'Startovní listina'!B27</f>
        <v>26</v>
      </c>
      <c r="E5" s="137" t="str">
        <f>'Startovní listina'!C27</f>
        <v>Janů</v>
      </c>
      <c r="F5" s="137" t="str">
        <f>'Startovní listina'!D27</f>
        <v>Jan</v>
      </c>
      <c r="G5" s="137">
        <f>'Startovní listina'!E27</f>
        <v>1993</v>
      </c>
      <c r="H5" s="137" t="str">
        <f>'Startovní listina'!F27</f>
        <v>Hvězda Pardubice Salomon</v>
      </c>
      <c r="I5" s="194" t="s">
        <v>268</v>
      </c>
      <c r="J5" s="138"/>
      <c r="K5" s="260"/>
      <c r="L5" s="261"/>
      <c r="M5" s="261"/>
      <c r="N5" s="261"/>
      <c r="O5" s="262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</row>
    <row r="6" spans="1:41" s="139" customFormat="1" ht="24.95" customHeight="1">
      <c r="A6" s="140">
        <f>IF('Výsledková listina'!D5&lt;&gt;"",A5+1,"")</f>
        <v>2</v>
      </c>
      <c r="B6" s="135">
        <v>2</v>
      </c>
      <c r="C6" s="141" t="str">
        <f>'Startovní listina'!G12</f>
        <v>A</v>
      </c>
      <c r="D6" s="141">
        <f>'Startovní listina'!B12</f>
        <v>8</v>
      </c>
      <c r="E6" s="142" t="str">
        <f>'Startovní listina'!C12</f>
        <v>Koudelka</v>
      </c>
      <c r="F6" s="142" t="str">
        <f>'Startovní listina'!D12</f>
        <v>Lukáš</v>
      </c>
      <c r="G6" s="142">
        <f>'Startovní listina'!E12</f>
        <v>1983</v>
      </c>
      <c r="H6" s="142" t="str">
        <f>'Startovní listina'!F12</f>
        <v>AK Drnovice</v>
      </c>
      <c r="I6" s="143" t="s">
        <v>253</v>
      </c>
      <c r="J6" s="138"/>
      <c r="K6" s="260"/>
      <c r="L6" s="261"/>
      <c r="M6" s="261"/>
      <c r="N6" s="261"/>
      <c r="O6" s="262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</row>
    <row r="7" spans="1:41" s="145" customFormat="1" ht="24.95" customHeight="1">
      <c r="A7" s="140">
        <f>IF('Výsledková listina'!D6&lt;&gt;"",A6+1,"")</f>
        <v>3</v>
      </c>
      <c r="B7" s="135">
        <v>1</v>
      </c>
      <c r="C7" s="141" t="str">
        <f>'Startovní listina'!G37</f>
        <v>B</v>
      </c>
      <c r="D7" s="141">
        <f>'Startovní listina'!B37</f>
        <v>38</v>
      </c>
      <c r="E7" s="142" t="str">
        <f>'Startovní listina'!C37</f>
        <v>Svoboda</v>
      </c>
      <c r="F7" s="142" t="str">
        <f>'Startovní listina'!D37</f>
        <v>Petr</v>
      </c>
      <c r="G7" s="142">
        <f>'Startovní listina'!E37</f>
        <v>1968</v>
      </c>
      <c r="H7" s="142" t="str">
        <f>'Startovní listina'!F37</f>
        <v>AC Maravská Slavia Brno</v>
      </c>
      <c r="I7" s="143" t="s">
        <v>278</v>
      </c>
      <c r="J7" s="144"/>
      <c r="K7" s="260"/>
      <c r="L7" s="261"/>
      <c r="M7" s="261"/>
      <c r="N7" s="261"/>
      <c r="O7" s="262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1:41" s="145" customFormat="1" ht="24.95" customHeight="1">
      <c r="A8" s="140">
        <f>IF('Výsledková listina'!D7&lt;&gt;"",A7+1,"")</f>
        <v>4</v>
      </c>
      <c r="B8" s="135">
        <v>1</v>
      </c>
      <c r="C8" s="141" t="str">
        <f>'Startovní listina'!G26</f>
        <v>A</v>
      </c>
      <c r="D8" s="141">
        <f>'Startovní listina'!B26</f>
        <v>24</v>
      </c>
      <c r="E8" s="142" t="str">
        <f>'Startovní listina'!C26</f>
        <v>Šebánek</v>
      </c>
      <c r="F8" s="142" t="str">
        <f>'Startovní listina'!D26</f>
        <v>Petr</v>
      </c>
      <c r="G8" s="142">
        <f>'Startovní listina'!E26</f>
        <v>1979</v>
      </c>
      <c r="H8" s="142" t="str">
        <f>'Startovní listina'!F26</f>
        <v>Rájec-Jestřebí</v>
      </c>
      <c r="I8" s="143" t="s">
        <v>267</v>
      </c>
      <c r="J8" s="144"/>
      <c r="K8" s="260"/>
      <c r="L8" s="261"/>
      <c r="M8" s="261"/>
      <c r="N8" s="261"/>
      <c r="O8" s="262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</row>
    <row r="9" spans="1:41" s="145" customFormat="1" ht="24.95" customHeight="1">
      <c r="A9" s="140">
        <f>IF('Výsledková listina'!D8&lt;&gt;"",A8+1,"")</f>
        <v>5</v>
      </c>
      <c r="B9" s="135">
        <v>1</v>
      </c>
      <c r="C9" s="141" t="str">
        <f>'Startovní listina'!G67</f>
        <v>B</v>
      </c>
      <c r="D9" s="141">
        <f>'Startovní listina'!B67</f>
        <v>76</v>
      </c>
      <c r="E9" s="142" t="str">
        <f>'Startovní listina'!C67</f>
        <v>Konečný</v>
      </c>
      <c r="F9" s="142" t="str">
        <f>'Startovní listina'!D67</f>
        <v>Libor</v>
      </c>
      <c r="G9" s="142">
        <f>'Startovní listina'!E67</f>
        <v>1971</v>
      </c>
      <c r="H9" s="142" t="str">
        <f>'Startovní listina'!F67</f>
        <v>Kuřim</v>
      </c>
      <c r="I9" s="143" t="s">
        <v>308</v>
      </c>
      <c r="J9" s="144"/>
      <c r="K9" s="260"/>
      <c r="L9" s="261"/>
      <c r="M9" s="261"/>
      <c r="N9" s="261"/>
      <c r="O9" s="262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</row>
    <row r="10" spans="1:41" s="145" customFormat="1" ht="24.95" customHeight="1">
      <c r="A10" s="140">
        <f>IF('Výsledková listina'!D9&lt;&gt;"",A9+1,"")</f>
        <v>6</v>
      </c>
      <c r="B10" s="135">
        <v>3</v>
      </c>
      <c r="C10" s="141" t="str">
        <f>'Startovní listina'!G6</f>
        <v>A</v>
      </c>
      <c r="D10" s="141">
        <f>'Startovní listina'!B6</f>
        <v>2</v>
      </c>
      <c r="E10" s="142" t="str">
        <f>'Startovní listina'!C6</f>
        <v>Vintrlík</v>
      </c>
      <c r="F10" s="142" t="str">
        <f>'Startovní listina'!D6</f>
        <v>Martin</v>
      </c>
      <c r="G10" s="142">
        <f>'Startovní listina'!E6</f>
        <v>1977</v>
      </c>
      <c r="H10" s="142" t="str">
        <f>'Startovní listina'!F6</f>
        <v>Triatlon Křepice</v>
      </c>
      <c r="I10" s="143" t="s">
        <v>248</v>
      </c>
      <c r="J10" s="144"/>
      <c r="K10" s="260"/>
      <c r="L10" s="261"/>
      <c r="M10" s="261"/>
      <c r="N10" s="261"/>
      <c r="O10" s="262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</row>
    <row r="11" spans="1:41" s="145" customFormat="1" ht="24.95" customHeight="1">
      <c r="A11" s="140">
        <f>IF('Výsledková listina'!D10&lt;&gt;"",A10+1,"")</f>
        <v>7</v>
      </c>
      <c r="B11" s="135">
        <v>2</v>
      </c>
      <c r="C11" s="141" t="str">
        <f>'Startovní listina'!G53</f>
        <v>A</v>
      </c>
      <c r="D11" s="141">
        <f>'Startovní listina'!B53</f>
        <v>58</v>
      </c>
      <c r="E11" s="142" t="str">
        <f>'Startovní listina'!C53</f>
        <v>Polcar</v>
      </c>
      <c r="F11" s="142" t="str">
        <f>'Startovní listina'!D53</f>
        <v>Jiří</v>
      </c>
      <c r="G11" s="142">
        <f>'Startovní listina'!E53</f>
        <v>1977</v>
      </c>
      <c r="H11" s="142" t="str">
        <f>'Startovní listina'!F53</f>
        <v>AC Moravská Slávia Brno</v>
      </c>
      <c r="I11" s="143" t="s">
        <v>294</v>
      </c>
      <c r="J11" s="144"/>
      <c r="K11" s="260"/>
      <c r="L11" s="261"/>
      <c r="M11" s="261"/>
      <c r="N11" s="261"/>
      <c r="O11" s="262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</row>
    <row r="12" spans="1:41" s="145" customFormat="1" ht="24.95" customHeight="1">
      <c r="A12" s="140">
        <f>IF('Výsledková listina'!D11&lt;&gt;"",A11+1,"")</f>
        <v>8</v>
      </c>
      <c r="B12" s="135">
        <v>2</v>
      </c>
      <c r="C12" s="141" t="str">
        <f>'Startovní listina'!G58</f>
        <v>B</v>
      </c>
      <c r="D12" s="141">
        <f>'Startovní listina'!B58</f>
        <v>63</v>
      </c>
      <c r="E12" s="142" t="str">
        <f>'Startovní listina'!C58</f>
        <v>Alman</v>
      </c>
      <c r="F12" s="142" t="str">
        <f>'Startovní listina'!D58</f>
        <v>Dušan</v>
      </c>
      <c r="G12" s="142">
        <f>'Startovní listina'!E58</f>
        <v>1967</v>
      </c>
      <c r="H12" s="142" t="str">
        <f>'Startovní listina'!F58</f>
        <v>BKB fanklup Babice</v>
      </c>
      <c r="I12" s="143" t="s">
        <v>299</v>
      </c>
      <c r="J12" s="144"/>
      <c r="K12" s="260"/>
      <c r="L12" s="261"/>
      <c r="M12" s="261"/>
      <c r="N12" s="261"/>
      <c r="O12" s="262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</row>
    <row r="13" spans="1:41" s="145" customFormat="1" ht="24.95" customHeight="1">
      <c r="A13" s="140">
        <f>IF('Výsledková listina'!D12&lt;&gt;"",A12+1,"")</f>
        <v>9</v>
      </c>
      <c r="B13" s="135">
        <v>2</v>
      </c>
      <c r="C13" s="141" t="str">
        <f>'Startovní listina'!G17</f>
        <v>C</v>
      </c>
      <c r="D13" s="141">
        <f>'Startovní listina'!B17</f>
        <v>13</v>
      </c>
      <c r="E13" s="142" t="str">
        <f>'Startovní listina'!C17</f>
        <v>Ožana</v>
      </c>
      <c r="F13" s="142" t="str">
        <f>'Startovní listina'!D17</f>
        <v>Václav</v>
      </c>
      <c r="G13" s="142">
        <f>'Startovní listina'!E17</f>
        <v>1964</v>
      </c>
      <c r="H13" s="142" t="str">
        <f>'Startovní listina'!F17</f>
        <v>TJ Nové Město na Moravě</v>
      </c>
      <c r="I13" s="143" t="s">
        <v>258</v>
      </c>
      <c r="J13" s="144"/>
      <c r="K13" s="260"/>
      <c r="L13" s="261"/>
      <c r="M13" s="261"/>
      <c r="N13" s="261"/>
      <c r="O13" s="262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</row>
    <row r="14" spans="1:41" s="145" customFormat="1" ht="24.95" customHeight="1" thickBot="1">
      <c r="A14" s="140">
        <f>IF('Výsledková listina'!D13&lt;&gt;"",A13+1,"")</f>
        <v>10</v>
      </c>
      <c r="B14" s="135">
        <v>4</v>
      </c>
      <c r="C14" s="141" t="str">
        <f>'Startovní listina'!G33</f>
        <v>A</v>
      </c>
      <c r="D14" s="141">
        <f>'Startovní listina'!B33</f>
        <v>34</v>
      </c>
      <c r="E14" s="142" t="str">
        <f>'Startovní listina'!C33</f>
        <v>Oberreiter</v>
      </c>
      <c r="F14" s="142" t="str">
        <f>'Startovní listina'!D33</f>
        <v>Martin</v>
      </c>
      <c r="G14" s="142">
        <f>'Startovní listina'!E33</f>
        <v>1988</v>
      </c>
      <c r="H14" s="142" t="str">
        <f>'Startovní listina'!F33</f>
        <v>Polná</v>
      </c>
      <c r="I14" s="143" t="s">
        <v>274</v>
      </c>
      <c r="J14" s="144"/>
      <c r="K14" s="263"/>
      <c r="L14" s="264"/>
      <c r="M14" s="264"/>
      <c r="N14" s="264"/>
      <c r="O14" s="265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</row>
    <row r="15" spans="1:41" s="145" customFormat="1" ht="24.95" customHeight="1">
      <c r="A15" s="140">
        <f>IF('Výsledková listina'!D14&lt;&gt;"",A14+1,"")</f>
        <v>11</v>
      </c>
      <c r="B15" s="135">
        <v>5</v>
      </c>
      <c r="C15" s="141" t="str">
        <f>'Startovní listina'!G59</f>
        <v>A</v>
      </c>
      <c r="D15" s="141">
        <f>'Startovní listina'!B59</f>
        <v>64</v>
      </c>
      <c r="E15" s="142" t="str">
        <f>'Startovní listina'!C59</f>
        <v>Pokorný</v>
      </c>
      <c r="F15" s="142" t="str">
        <f>'Startovní listina'!D59</f>
        <v>Václav</v>
      </c>
      <c r="G15" s="142">
        <f>'Startovní listina'!E59</f>
        <v>1978</v>
      </c>
      <c r="H15" s="142" t="str">
        <f>'Startovní listina'!F59</f>
        <v>Brno</v>
      </c>
      <c r="I15" s="143" t="s">
        <v>300</v>
      </c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</row>
    <row r="16" spans="1:41" s="145" customFormat="1" ht="24.95" customHeight="1">
      <c r="A16" s="140">
        <f>IF('Výsledková listina'!D15&lt;&gt;"",A15+1,"")</f>
        <v>12</v>
      </c>
      <c r="B16" s="135">
        <v>3</v>
      </c>
      <c r="C16" s="141" t="str">
        <f>'Startovní listina'!G38</f>
        <v>C</v>
      </c>
      <c r="D16" s="141">
        <f>'Startovní listina'!B38</f>
        <v>40</v>
      </c>
      <c r="E16" s="142" t="str">
        <f>'Startovní listina'!C38</f>
        <v>Šimunek</v>
      </c>
      <c r="F16" s="142" t="str">
        <f>'Startovní listina'!D38</f>
        <v>Martin</v>
      </c>
      <c r="G16" s="142">
        <f>'Startovní listina'!E38</f>
        <v>1966</v>
      </c>
      <c r="H16" s="142" t="str">
        <f>'Startovní listina'!F38</f>
        <v>Botanka Running Modřice</v>
      </c>
      <c r="I16" s="143" t="s">
        <v>279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</row>
    <row r="17" spans="1:41" s="145" customFormat="1" ht="24.95" customHeight="1">
      <c r="A17" s="140">
        <f>IF('Výsledková listina'!D16&lt;&gt;"",A16+1,"")</f>
        <v>13</v>
      </c>
      <c r="B17" s="135">
        <v>1</v>
      </c>
      <c r="C17" s="141" t="str">
        <f>'Startovní listina'!G57</f>
        <v>B</v>
      </c>
      <c r="D17" s="141">
        <f>'Startovní listina'!B57</f>
        <v>62</v>
      </c>
      <c r="E17" s="142" t="str">
        <f>'Startovní listina'!C57</f>
        <v>Šorf</v>
      </c>
      <c r="F17" s="142" t="str">
        <f>'Startovní listina'!D57</f>
        <v>Ivo</v>
      </c>
      <c r="G17" s="142">
        <f>'Startovní listina'!E57</f>
        <v>1975</v>
      </c>
      <c r="H17" s="142" t="str">
        <f>'Startovní listina'!F57</f>
        <v>ABND racing team Bystřice nad Pernštejnem</v>
      </c>
      <c r="I17" s="143" t="s">
        <v>298</v>
      </c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</row>
    <row r="18" spans="1:41" s="145" customFormat="1" ht="24.95" customHeight="1">
      <c r="A18" s="140">
        <f>IF('Výsledková listina'!D17&lt;&gt;"",A17+1,"")</f>
        <v>14</v>
      </c>
      <c r="B18" s="135">
        <v>3</v>
      </c>
      <c r="C18" s="141" t="str">
        <f>'Startovní listina'!G21</f>
        <v>A</v>
      </c>
      <c r="D18" s="141">
        <f>'Startovní listina'!B21</f>
        <v>18</v>
      </c>
      <c r="E18" s="142" t="str">
        <f>'Startovní listina'!C21</f>
        <v>Krejčí</v>
      </c>
      <c r="F18" s="142" t="str">
        <f>'Startovní listina'!D21</f>
        <v>Tomáš</v>
      </c>
      <c r="G18" s="142">
        <f>'Startovní listina'!E21</f>
        <v>1986</v>
      </c>
      <c r="H18" s="142" t="str">
        <f>'Startovní listina'!F21</f>
        <v>TJ Liga 100 Olomouc</v>
      </c>
      <c r="I18" s="143" t="s">
        <v>262</v>
      </c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</row>
    <row r="19" spans="1:41" s="145" customFormat="1" ht="24.95" customHeight="1">
      <c r="A19" s="140">
        <f>IF('Výsledková listina'!D18&lt;&gt;"",A18+1,"")</f>
        <v>15</v>
      </c>
      <c r="B19" s="135">
        <v>12</v>
      </c>
      <c r="C19" s="141" t="str">
        <f>'Startovní listina'!G5</f>
        <v>B</v>
      </c>
      <c r="D19" s="202">
        <f>'Startovní listina'!B5</f>
        <v>1</v>
      </c>
      <c r="E19" s="142" t="str">
        <f>'Startovní listina'!C5</f>
        <v>Kuneš</v>
      </c>
      <c r="F19" s="142" t="str">
        <f>'Startovní listina'!D5</f>
        <v>David</v>
      </c>
      <c r="G19" s="142">
        <f>'Startovní listina'!E5</f>
        <v>1974</v>
      </c>
      <c r="H19" s="142" t="str">
        <f>'Startovní listina'!F5</f>
        <v>Tišnov</v>
      </c>
      <c r="I19" s="143" t="s">
        <v>247</v>
      </c>
      <c r="J19" s="144"/>
      <c r="K19" s="144"/>
      <c r="L19" s="144"/>
      <c r="M19" s="146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</row>
    <row r="20" spans="1:41" s="145" customFormat="1" ht="24.95" customHeight="1">
      <c r="A20" s="140">
        <f>IF('Výsledková listina'!D19&lt;&gt;"",A19+1,"")</f>
        <v>16</v>
      </c>
      <c r="B20" s="135">
        <v>1</v>
      </c>
      <c r="C20" s="141" t="str">
        <f>'Startovní listina'!G36</f>
        <v>B</v>
      </c>
      <c r="D20" s="141">
        <f>'Startovní listina'!B36</f>
        <v>37</v>
      </c>
      <c r="E20" s="142" t="str">
        <f>'Startovní listina'!C36</f>
        <v>Kropáček</v>
      </c>
      <c r="F20" s="142" t="str">
        <f>'Startovní listina'!D36</f>
        <v>Jaroslav</v>
      </c>
      <c r="G20" s="142">
        <f>'Startovní listina'!E36</f>
        <v>1970</v>
      </c>
      <c r="H20" s="142" t="str">
        <f>'Startovní listina'!F36</f>
        <v>Brno</v>
      </c>
      <c r="I20" s="143" t="s">
        <v>277</v>
      </c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</row>
    <row r="21" spans="1:41" s="145" customFormat="1" ht="24.95" customHeight="1">
      <c r="A21" s="140">
        <f>IF('Výsledková listina'!D20&lt;&gt;"",A20+1,"")</f>
        <v>17</v>
      </c>
      <c r="B21" s="135">
        <v>1</v>
      </c>
      <c r="C21" s="141" t="str">
        <f>'Startovní listina'!G49</f>
        <v>A</v>
      </c>
      <c r="D21" s="141">
        <f>'Startovní listina'!B49</f>
        <v>54</v>
      </c>
      <c r="E21" s="142" t="str">
        <f>'Startovní listina'!C49</f>
        <v>Kratochvíl</v>
      </c>
      <c r="F21" s="142" t="str">
        <f>'Startovní listina'!D49</f>
        <v>Jaroslav</v>
      </c>
      <c r="G21" s="142">
        <f>'Startovní listina'!E49</f>
        <v>1977</v>
      </c>
      <c r="H21" s="142" t="str">
        <f>'Startovní listina'!F49</f>
        <v>SDH Hluboké</v>
      </c>
      <c r="I21" s="143" t="s">
        <v>290</v>
      </c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</row>
    <row r="22" spans="1:41" s="145" customFormat="1" ht="24.95" customHeight="1">
      <c r="A22" s="140">
        <f>IF('Výsledková listina'!D21&lt;&gt;"",A21+1,"")</f>
        <v>18</v>
      </c>
      <c r="B22" s="135">
        <v>6</v>
      </c>
      <c r="C22" s="141" t="str">
        <f>'Startovní listina'!G63</f>
        <v>A</v>
      </c>
      <c r="D22" s="141">
        <f>'Startovní listina'!B63</f>
        <v>72</v>
      </c>
      <c r="E22" s="142" t="str">
        <f>'Startovní listina'!C63</f>
        <v>Hančl</v>
      </c>
      <c r="F22" s="142" t="str">
        <f>'Startovní listina'!D63</f>
        <v>Roman</v>
      </c>
      <c r="G22" s="142">
        <f>'Startovní listina'!E63</f>
        <v>1988</v>
      </c>
      <c r="H22" s="142" t="str">
        <f>'Startovní listina'!F63</f>
        <v>Tišnov</v>
      </c>
      <c r="I22" s="143" t="s">
        <v>304</v>
      </c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</row>
    <row r="23" spans="1:41" s="145" customFormat="1" ht="24.95" customHeight="1">
      <c r="A23" s="140">
        <f>IF('Výsledková listina'!D22&lt;&gt;"",A22+1,"")</f>
        <v>19</v>
      </c>
      <c r="B23" s="135">
        <v>9</v>
      </c>
      <c r="C23" s="141" t="str">
        <f>'Startovní listina'!G61</f>
        <v>B</v>
      </c>
      <c r="D23" s="141">
        <f>'Startovní listina'!B61</f>
        <v>96</v>
      </c>
      <c r="E23" s="142" t="str">
        <f>'Startovní listina'!C61</f>
        <v>Navrátil</v>
      </c>
      <c r="F23" s="142" t="str">
        <f>'Startovní listina'!D61</f>
        <v>Miroslav</v>
      </c>
      <c r="G23" s="142">
        <f>'Startovní listina'!E61</f>
        <v>1971</v>
      </c>
      <c r="H23" s="142" t="str">
        <f>'Startovní listina'!F61</f>
        <v>Technocrati Tišnov</v>
      </c>
      <c r="I23" s="143" t="s">
        <v>302</v>
      </c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</row>
    <row r="24" spans="1:41" s="145" customFormat="1" ht="24.95" customHeight="1">
      <c r="A24" s="140">
        <f>IF('Výsledková listina'!D23&lt;&gt;"",A23+1,"")</f>
        <v>20</v>
      </c>
      <c r="B24" s="135">
        <v>7</v>
      </c>
      <c r="C24" s="141" t="str">
        <f>'Startovní listina'!G19</f>
        <v>A</v>
      </c>
      <c r="D24" s="202">
        <f>'Startovní listina'!B19</f>
        <v>16</v>
      </c>
      <c r="E24" s="142" t="str">
        <f>'Startovní listina'!C19</f>
        <v>Fiala</v>
      </c>
      <c r="F24" s="142" t="str">
        <f>'Startovní listina'!D19</f>
        <v>Petr</v>
      </c>
      <c r="G24" s="142">
        <f>'Startovní listina'!E19</f>
        <v>1982</v>
      </c>
      <c r="H24" s="142" t="str">
        <f>'Startovní listina'!F19</f>
        <v>TJ Ždár</v>
      </c>
      <c r="I24" s="143" t="s">
        <v>260</v>
      </c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</row>
    <row r="25" spans="1:41" s="145" customFormat="1" ht="24.95" customHeight="1">
      <c r="A25" s="140">
        <f>IF('Výsledková listina'!D24&lt;&gt;"",A24+1,"")</f>
        <v>21</v>
      </c>
      <c r="B25" s="135">
        <v>2</v>
      </c>
      <c r="C25" s="141" t="str">
        <f>'Startovní listina'!G18</f>
        <v>B</v>
      </c>
      <c r="D25" s="141">
        <f>'Startovní listina'!B18</f>
        <v>14</v>
      </c>
      <c r="E25" s="142" t="str">
        <f>'Startovní listina'!C18</f>
        <v>Sládek</v>
      </c>
      <c r="F25" s="142" t="str">
        <f>'Startovní listina'!D18</f>
        <v>Jan</v>
      </c>
      <c r="G25" s="142">
        <f>'Startovní listina'!E18</f>
        <v>1975</v>
      </c>
      <c r="H25" s="142" t="str">
        <f>'Startovní listina'!F18</f>
        <v>Žďár nad Sázavou</v>
      </c>
      <c r="I25" s="143" t="s">
        <v>259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</row>
    <row r="26" spans="1:41" s="145" customFormat="1" ht="24.95" customHeight="1">
      <c r="A26" s="140">
        <f>IF('Výsledková listina'!D25&lt;&gt;"",A25+1,"")</f>
        <v>22</v>
      </c>
      <c r="B26" s="135">
        <v>15</v>
      </c>
      <c r="C26" s="141" t="str">
        <f>'Startovní listina'!G23</f>
        <v>H</v>
      </c>
      <c r="D26" s="141">
        <f>'Startovní listina'!B23</f>
        <v>21</v>
      </c>
      <c r="E26" s="142" t="str">
        <f>'Startovní listina'!C23</f>
        <v>Martincová</v>
      </c>
      <c r="F26" s="142" t="str">
        <f>'Startovní listina'!D23</f>
        <v>Ivana</v>
      </c>
      <c r="G26" s="142">
        <f>'Startovní listina'!E23</f>
        <v>1963</v>
      </c>
      <c r="H26" s="142" t="str">
        <f>'Startovní listina'!F23</f>
        <v>Brno</v>
      </c>
      <c r="I26" s="143" t="s">
        <v>264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</row>
    <row r="27" spans="1:41" s="145" customFormat="1" ht="24.95" customHeight="1">
      <c r="A27" s="140">
        <f>IF('Výsledková listina'!D26&lt;&gt;"",A26+1,"")</f>
        <v>23</v>
      </c>
      <c r="B27" s="135">
        <v>20</v>
      </c>
      <c r="C27" s="141" t="str">
        <f>'Startovní listina'!G25</f>
        <v>F</v>
      </c>
      <c r="D27" s="141">
        <f>'Startovní listina'!B25</f>
        <v>23</v>
      </c>
      <c r="E27" s="142" t="str">
        <f>'Startovní listina'!C25</f>
        <v>Johaníková</v>
      </c>
      <c r="F27" s="142" t="str">
        <f>'Startovní listina'!D25</f>
        <v>Lucie</v>
      </c>
      <c r="G27" s="142">
        <f>'Startovní listina'!E25</f>
        <v>1986</v>
      </c>
      <c r="H27" s="142" t="str">
        <f>'Startovní listina'!F25</f>
        <v>AC Moravská Slávia Brno</v>
      </c>
      <c r="I27" s="143" t="s">
        <v>266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</row>
    <row r="28" spans="1:41" s="145" customFormat="1" ht="24.95" customHeight="1">
      <c r="A28" s="140">
        <f>IF('Výsledková listina'!D27&lt;&gt;"",A27+1,"")</f>
        <v>24</v>
      </c>
      <c r="B28" s="135">
        <v>7</v>
      </c>
      <c r="C28" s="141" t="str">
        <f>'Startovní listina'!G14</f>
        <v>H</v>
      </c>
      <c r="D28" s="141">
        <f>'Startovní listina'!B14</f>
        <v>10</v>
      </c>
      <c r="E28" s="142" t="str">
        <f>'Startovní listina'!C14</f>
        <v>Krátká</v>
      </c>
      <c r="F28" s="142" t="str">
        <f>'Startovní listina'!D14</f>
        <v>Anna</v>
      </c>
      <c r="G28" s="142">
        <f>'Startovní listina'!E14</f>
        <v>1969</v>
      </c>
      <c r="H28" s="142" t="str">
        <f>'Startovní listina'!F14</f>
        <v>Hvězda SKP Pardubice</v>
      </c>
      <c r="I28" s="143" t="s">
        <v>255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</row>
    <row r="29" spans="1:41" s="145" customFormat="1" ht="24.95" customHeight="1">
      <c r="A29" s="140">
        <f>IF('Výsledková listina'!D28&lt;&gt;"",A28+1,"")</f>
        <v>25</v>
      </c>
      <c r="B29" s="135">
        <v>7</v>
      </c>
      <c r="C29" s="141" t="str">
        <f>'Startovní listina'!G44</f>
        <v>G</v>
      </c>
      <c r="D29" s="141">
        <f>'Startovní listina'!B44</f>
        <v>47</v>
      </c>
      <c r="E29" s="142" t="str">
        <f>'Startovní listina'!C44</f>
        <v>Komárková</v>
      </c>
      <c r="F29" s="142" t="str">
        <f>'Startovní listina'!D44</f>
        <v>Zdeňka</v>
      </c>
      <c r="G29" s="142">
        <f>'Startovní listina'!E44</f>
        <v>1974</v>
      </c>
      <c r="H29" s="142" t="str">
        <f>'Startovní listina'!F44</f>
        <v>SDH Bolešín</v>
      </c>
      <c r="I29" s="143" t="s">
        <v>285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</row>
    <row r="30" spans="1:41" s="145" customFormat="1" ht="24.95" customHeight="1">
      <c r="A30" s="140">
        <f>IF('Výsledková listina'!D29&lt;&gt;"",A29+1,"")</f>
        <v>26</v>
      </c>
      <c r="B30" s="135">
        <v>2</v>
      </c>
      <c r="C30" s="141" t="str">
        <f>'Startovní listina'!G34</f>
        <v>A</v>
      </c>
      <c r="D30" s="141">
        <f>'Startovní listina'!B34</f>
        <v>35</v>
      </c>
      <c r="E30" s="142" t="str">
        <f>'Startovní listina'!C34</f>
        <v>Jílek</v>
      </c>
      <c r="F30" s="142" t="str">
        <f>'Startovní listina'!D34</f>
        <v>Martin</v>
      </c>
      <c r="G30" s="142">
        <f>'Startovní listina'!E34</f>
        <v>1977</v>
      </c>
      <c r="H30" s="142" t="str">
        <f>'Startovní listina'!F34</f>
        <v>TAJFUN  Litomyšl</v>
      </c>
      <c r="I30" s="143" t="s">
        <v>275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</row>
    <row r="31" spans="1:41" s="145" customFormat="1" ht="24.95" customHeight="1">
      <c r="A31" s="140">
        <f>IF('Výsledková listina'!D30&lt;&gt;"",A30+1,"")</f>
        <v>27</v>
      </c>
      <c r="B31" s="135">
        <v>5</v>
      </c>
      <c r="C31" s="141" t="str">
        <f>'Startovní listina'!G56</f>
        <v>D</v>
      </c>
      <c r="D31" s="141">
        <f>'Startovní listina'!B56</f>
        <v>61</v>
      </c>
      <c r="E31" s="142" t="str">
        <f>'Startovní listina'!C56</f>
        <v>Šperka</v>
      </c>
      <c r="F31" s="142" t="str">
        <f>'Startovní listina'!D56</f>
        <v>Oldřich</v>
      </c>
      <c r="G31" s="142">
        <f>'Startovní listina'!E56</f>
        <v>1956</v>
      </c>
      <c r="H31" s="142" t="str">
        <f>'Startovní listina'!F56</f>
        <v>Jedovnice</v>
      </c>
      <c r="I31" s="143" t="s">
        <v>297</v>
      </c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</row>
    <row r="32" spans="1:41" s="145" customFormat="1" ht="24.95" customHeight="1">
      <c r="A32" s="140">
        <f>IF('Výsledková listina'!D31&lt;&gt;"",A31+1,"")</f>
        <v>28</v>
      </c>
      <c r="B32" s="135">
        <v>13</v>
      </c>
      <c r="C32" s="141" t="str">
        <f>'Startovní listina'!G35</f>
        <v>B</v>
      </c>
      <c r="D32" s="141">
        <f>'Startovní listina'!B35</f>
        <v>36</v>
      </c>
      <c r="E32" s="142" t="str">
        <f>'Startovní listina'!C35</f>
        <v>Kupka</v>
      </c>
      <c r="F32" s="142" t="str">
        <f>'Startovní listina'!D35</f>
        <v>Pavel</v>
      </c>
      <c r="G32" s="142">
        <f>'Startovní listina'!E35</f>
        <v>1975</v>
      </c>
      <c r="H32" s="142" t="str">
        <f>'Startovní listina'!F35</f>
        <v>Lukovany</v>
      </c>
      <c r="I32" s="143" t="s">
        <v>276</v>
      </c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</row>
    <row r="33" spans="1:41" s="145" customFormat="1" ht="24.95" customHeight="1">
      <c r="A33" s="140">
        <f>IF('Výsledková listina'!D32&lt;&gt;"",A32+1,"")</f>
        <v>29</v>
      </c>
      <c r="B33" s="135">
        <v>3</v>
      </c>
      <c r="C33" s="141" t="str">
        <f>'Startovní listina'!G32</f>
        <v>G</v>
      </c>
      <c r="D33" s="141">
        <f>'Startovní listina'!B32</f>
        <v>33</v>
      </c>
      <c r="E33" s="142" t="str">
        <f>'Startovní listina'!C32</f>
        <v>Klinecká</v>
      </c>
      <c r="F33" s="142" t="str">
        <f>'Startovní listina'!D32</f>
        <v>Jana</v>
      </c>
      <c r="G33" s="142">
        <f>'Startovní listina'!E32</f>
        <v>1981</v>
      </c>
      <c r="H33" s="142" t="str">
        <f>'Startovní listina'!F32</f>
        <v>MK Hlinsko</v>
      </c>
      <c r="I33" s="143" t="s">
        <v>273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</row>
    <row r="34" spans="1:41" s="145" customFormat="1" ht="24.95" customHeight="1">
      <c r="A34" s="140">
        <f>IF('Výsledková listina'!D33&lt;&gt;"",A33+1,"")</f>
        <v>30</v>
      </c>
      <c r="B34" s="135">
        <v>4</v>
      </c>
      <c r="C34" s="141" t="str">
        <f>'Startovní listina'!G50</f>
        <v>A</v>
      </c>
      <c r="D34" s="141">
        <f>'Startovní listina'!B50</f>
        <v>55</v>
      </c>
      <c r="E34" s="142" t="str">
        <f>'Startovní listina'!C50</f>
        <v>Podsedník</v>
      </c>
      <c r="F34" s="142" t="str">
        <f>'Startovní listina'!D50</f>
        <v>Marek</v>
      </c>
      <c r="G34" s="142">
        <f>'Startovní listina'!E50</f>
        <v>1985</v>
      </c>
      <c r="H34" s="142" t="str">
        <f>'Startovní listina'!F50</f>
        <v>Brno</v>
      </c>
      <c r="I34" s="143" t="s">
        <v>291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</row>
    <row r="35" spans="1:41" s="145" customFormat="1" ht="24.95" customHeight="1">
      <c r="A35" s="140">
        <f>IF('Výsledková listina'!D34&lt;&gt;"",A34+1,"")</f>
        <v>31</v>
      </c>
      <c r="B35" s="135">
        <v>8</v>
      </c>
      <c r="C35" s="141" t="str">
        <f>'Startovní listina'!G29</f>
        <v>A</v>
      </c>
      <c r="D35" s="141">
        <f>'Startovní listina'!B29</f>
        <v>28</v>
      </c>
      <c r="E35" s="142" t="str">
        <f>'Startovní listina'!C29</f>
        <v>Mareš</v>
      </c>
      <c r="F35" s="142" t="str">
        <f>'Startovní listina'!D29</f>
        <v>Petr</v>
      </c>
      <c r="G35" s="142">
        <f>'Startovní listina'!E29</f>
        <v>1983</v>
      </c>
      <c r="H35" s="142" t="str">
        <f>'Startovní listina'!F29</f>
        <v>Brno</v>
      </c>
      <c r="I35" s="143" t="s">
        <v>270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</row>
    <row r="36" spans="1:41" s="145" customFormat="1" ht="24.95" customHeight="1">
      <c r="A36" s="140">
        <f>IF('Výsledková listina'!D35&lt;&gt;"",A35+1,"")</f>
        <v>32</v>
      </c>
      <c r="B36" s="135">
        <v>14</v>
      </c>
      <c r="C36" s="141" t="str">
        <f>'Startovní listina'!G39</f>
        <v>B</v>
      </c>
      <c r="D36" s="141">
        <f>'Startovní listina'!B39</f>
        <v>41</v>
      </c>
      <c r="E36" s="142" t="str">
        <f>'Startovní listina'!C39</f>
        <v>Kolman</v>
      </c>
      <c r="F36" s="142" t="str">
        <f>'Startovní listina'!D39</f>
        <v>Jakub</v>
      </c>
      <c r="G36" s="142">
        <f>'Startovní listina'!E39</f>
        <v>1976</v>
      </c>
      <c r="H36" s="142" t="str">
        <f>'Startovní listina'!F39</f>
        <v>Posilovna Průvan</v>
      </c>
      <c r="I36" s="143" t="s">
        <v>280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</row>
    <row r="37" spans="1:41" s="145" customFormat="1" ht="24.95" customHeight="1">
      <c r="A37" s="140">
        <f>IF('Výsledková listina'!D36&lt;&gt;"",A36+1,"")</f>
        <v>33</v>
      </c>
      <c r="B37" s="135">
        <v>14</v>
      </c>
      <c r="C37" s="141" t="str">
        <f>'Startovní listina'!G43</f>
        <v>G</v>
      </c>
      <c r="D37" s="141">
        <f>'Startovní listina'!B43</f>
        <v>46</v>
      </c>
      <c r="E37" s="142" t="str">
        <f>'Startovní listina'!C43</f>
        <v>Anderlová</v>
      </c>
      <c r="F37" s="142" t="str">
        <f>'Startovní listina'!D43</f>
        <v>Dorota</v>
      </c>
      <c r="G37" s="142">
        <f>'Startovní listina'!E43</f>
        <v>1978</v>
      </c>
      <c r="H37" s="142" t="str">
        <f>'Startovní listina'!F43</f>
        <v>AC Moravská Slávia Brno</v>
      </c>
      <c r="I37" s="143" t="s">
        <v>284</v>
      </c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</row>
    <row r="38" spans="1:41" s="145" customFormat="1" ht="24.95" customHeight="1">
      <c r="A38" s="140">
        <f>IF('Výsledková listina'!D37&lt;&gt;"",A37+1,"")</f>
        <v>34</v>
      </c>
      <c r="B38" s="135">
        <v>4</v>
      </c>
      <c r="C38" s="141" t="str">
        <f>'Startovní listina'!G22</f>
        <v>D</v>
      </c>
      <c r="D38" s="141">
        <f>'Startovní listina'!B22</f>
        <v>19</v>
      </c>
      <c r="E38" s="142" t="str">
        <f>'Startovní listina'!C22</f>
        <v>Mareš</v>
      </c>
      <c r="F38" s="142" t="str">
        <f>'Startovní listina'!D22</f>
        <v>Bohumil</v>
      </c>
      <c r="G38" s="142">
        <f>'Startovní listina'!E22</f>
        <v>1951</v>
      </c>
      <c r="H38" s="142" t="str">
        <f>'Startovní listina'!F22</f>
        <v>Brno</v>
      </c>
      <c r="I38" s="143" t="s">
        <v>263</v>
      </c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</row>
    <row r="39" spans="1:41" s="145" customFormat="1" ht="24.95" customHeight="1">
      <c r="A39" s="140">
        <f>IF('Výsledková listina'!D38&lt;&gt;"",A38+1,"")</f>
        <v>35</v>
      </c>
      <c r="B39" s="135">
        <v>4</v>
      </c>
      <c r="C39" s="141" t="str">
        <f>'Startovní listina'!G31</f>
        <v>C</v>
      </c>
      <c r="D39" s="141">
        <f>'Startovní listina'!B31</f>
        <v>31</v>
      </c>
      <c r="E39" s="142" t="str">
        <f>'Startovní listina'!C31</f>
        <v>Buchta</v>
      </c>
      <c r="F39" s="142" t="str">
        <f>'Startovní listina'!D31</f>
        <v>Pavel</v>
      </c>
      <c r="G39" s="142">
        <f>'Startovní listina'!E31</f>
        <v>1964</v>
      </c>
      <c r="H39" s="142" t="str">
        <f>'Startovní listina'!F31</f>
        <v>Nové Město na Moravě</v>
      </c>
      <c r="I39" s="143" t="s">
        <v>272</v>
      </c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</row>
    <row r="40" spans="1:41" s="145" customFormat="1" ht="24.95" customHeight="1">
      <c r="A40" s="140">
        <f>IF('Výsledková listina'!D39&lt;&gt;"",A39+1,"")</f>
        <v>36</v>
      </c>
      <c r="B40" s="135">
        <v>5</v>
      </c>
      <c r="C40" s="141" t="str">
        <f>'Startovní listina'!G64</f>
        <v>A</v>
      </c>
      <c r="D40" s="141">
        <f>'Startovní listina'!B64</f>
        <v>73</v>
      </c>
      <c r="E40" s="142" t="str">
        <f>'Startovní listina'!C64</f>
        <v>Pivec</v>
      </c>
      <c r="F40" s="142" t="str">
        <f>'Startovní listina'!D64</f>
        <v>Jan</v>
      </c>
      <c r="G40" s="142">
        <f>'Startovní listina'!E64</f>
        <v>1981</v>
      </c>
      <c r="H40" s="142" t="str">
        <f>'Startovní listina'!F64</f>
        <v>HAL 3000 Brno (chalupa ve Víru)</v>
      </c>
      <c r="I40" s="143" t="s">
        <v>305</v>
      </c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</row>
    <row r="41" spans="1:41" s="145" customFormat="1" ht="24.95" customHeight="1">
      <c r="A41" s="140">
        <f>IF('Výsledková listina'!D40&lt;&gt;"",A40+1,"")</f>
        <v>37</v>
      </c>
      <c r="B41" s="135">
        <v>6</v>
      </c>
      <c r="C41" s="141" t="str">
        <f>'Startovní listina'!G54</f>
        <v>A</v>
      </c>
      <c r="D41" s="141">
        <f>'Startovní listina'!B54</f>
        <v>59</v>
      </c>
      <c r="E41" s="142" t="str">
        <f>'Startovní listina'!C54</f>
        <v>Hakl</v>
      </c>
      <c r="F41" s="142" t="str">
        <f>'Startovní listina'!D54</f>
        <v>Martin</v>
      </c>
      <c r="G41" s="142">
        <f>'Startovní listina'!E54</f>
        <v>1987</v>
      </c>
      <c r="H41" s="142" t="str">
        <f>'Startovní listina'!F54</f>
        <v>RWTTC Žďár nad Sázavou</v>
      </c>
      <c r="I41" s="143" t="s">
        <v>295</v>
      </c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</row>
    <row r="42" spans="1:41" s="145" customFormat="1" ht="24.95" customHeight="1">
      <c r="A42" s="140">
        <f>IF('Výsledková listina'!D41&lt;&gt;"",A41+1,"")</f>
        <v>38</v>
      </c>
      <c r="B42" s="135">
        <v>6</v>
      </c>
      <c r="C42" s="141" t="str">
        <f>'Startovní listina'!G30</f>
        <v>F</v>
      </c>
      <c r="D42" s="141">
        <f>'Startovní listina'!B30</f>
        <v>30</v>
      </c>
      <c r="E42" s="142" t="str">
        <f>'Startovní listina'!C30</f>
        <v>Železná</v>
      </c>
      <c r="F42" s="142" t="str">
        <f>'Startovní listina'!D30</f>
        <v>Lada</v>
      </c>
      <c r="G42" s="142">
        <f>'Startovní listina'!E30</f>
        <v>1989</v>
      </c>
      <c r="H42" s="142" t="str">
        <f>'Startovní listina'!F30</f>
        <v>Brno</v>
      </c>
      <c r="I42" s="143" t="s">
        <v>271</v>
      </c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</row>
    <row r="43" spans="1:41" s="145" customFormat="1" ht="24.95" customHeight="1">
      <c r="A43" s="140">
        <f>IF('Výsledková listina'!D42&lt;&gt;"",A42+1,"")</f>
        <v>39</v>
      </c>
      <c r="B43" s="135">
        <v>5</v>
      </c>
      <c r="C43" s="141" t="str">
        <f>'Startovní listina'!G24</f>
        <v>F</v>
      </c>
      <c r="D43" s="141">
        <f>'Startovní listina'!B24</f>
        <v>22</v>
      </c>
      <c r="E43" s="142" t="str">
        <f>'Startovní listina'!C24</f>
        <v>Mirvaldová</v>
      </c>
      <c r="F43" s="142" t="str">
        <f>'Startovní listina'!D24</f>
        <v>Klára</v>
      </c>
      <c r="G43" s="142">
        <f>'Startovní listina'!E24</f>
        <v>1993</v>
      </c>
      <c r="H43" s="142" t="str">
        <f>'Startovní listina'!F24</f>
        <v>AC Moravská Slávia Brno</v>
      </c>
      <c r="I43" s="143" t="s">
        <v>265</v>
      </c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</row>
    <row r="44" spans="1:41" s="145" customFormat="1" ht="24.95" customHeight="1">
      <c r="A44" s="140">
        <f>IF('Výsledková listina'!D43&lt;&gt;"",A43+1,"")</f>
        <v>40</v>
      </c>
      <c r="B44" s="135">
        <v>17</v>
      </c>
      <c r="C44" s="141" t="str">
        <f>'Startovní listina'!G51</f>
        <v>C</v>
      </c>
      <c r="D44" s="141">
        <f>'Startovní listina'!B51</f>
        <v>56</v>
      </c>
      <c r="E44" s="142" t="str">
        <f>'Startovní listina'!C51</f>
        <v>Dočkal</v>
      </c>
      <c r="F44" s="142" t="str">
        <f>'Startovní listina'!D51</f>
        <v>Radek</v>
      </c>
      <c r="G44" s="142">
        <f>'Startovní listina'!E51</f>
        <v>1966</v>
      </c>
      <c r="H44" s="142" t="str">
        <f>'Startovní listina'!F51</f>
        <v>RILA Team Brno</v>
      </c>
      <c r="I44" s="143" t="s">
        <v>292</v>
      </c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</row>
    <row r="45" spans="1:41" s="145" customFormat="1" ht="24.95" customHeight="1">
      <c r="A45" s="140">
        <f>IF('Výsledková listina'!D44&lt;&gt;"",A44+1,"")</f>
        <v>41</v>
      </c>
      <c r="B45" s="135">
        <v>9</v>
      </c>
      <c r="C45" s="141" t="str">
        <f>'Startovní listina'!G16</f>
        <v>A</v>
      </c>
      <c r="D45" s="141">
        <f>'Startovní listina'!B16</f>
        <v>12</v>
      </c>
      <c r="E45" s="142" t="str">
        <f>'Startovní listina'!C16</f>
        <v>Němec</v>
      </c>
      <c r="F45" s="142" t="str">
        <f>'Startovní listina'!D16</f>
        <v>Vladimír</v>
      </c>
      <c r="G45" s="142">
        <f>'Startovní listina'!E16</f>
        <v>1977</v>
      </c>
      <c r="H45" s="142" t="str">
        <f>'Startovní listina'!F16</f>
        <v>Brno</v>
      </c>
      <c r="I45" s="143" t="s">
        <v>257</v>
      </c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</row>
    <row r="46" spans="1:41" s="145" customFormat="1" ht="24.95" customHeight="1">
      <c r="A46" s="140">
        <f>IF('Výsledková listina'!D45&lt;&gt;"",A45+1,"")</f>
        <v>42</v>
      </c>
      <c r="B46" s="135">
        <v>10</v>
      </c>
      <c r="C46" s="141" t="str">
        <f>'Startovní listina'!G42</f>
        <v>B</v>
      </c>
      <c r="D46" s="141">
        <f>'Startovní listina'!B42</f>
        <v>45</v>
      </c>
      <c r="E46" s="142" t="str">
        <f>'Startovní listina'!C42</f>
        <v>Petrů</v>
      </c>
      <c r="F46" s="142" t="str">
        <f>'Startovní listina'!D42</f>
        <v>Roman</v>
      </c>
      <c r="G46" s="142">
        <f>'Startovní listina'!E42</f>
        <v>1976</v>
      </c>
      <c r="H46" s="142" t="str">
        <f>'Startovní listina'!F42</f>
        <v>Drnovice</v>
      </c>
      <c r="I46" s="143" t="s">
        <v>283</v>
      </c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</row>
    <row r="47" spans="1:41" s="145" customFormat="1" ht="24.95" customHeight="1">
      <c r="A47" s="140">
        <f>IF('Výsledková listina'!D46&lt;&gt;"",A46+1,"")</f>
        <v>43</v>
      </c>
      <c r="B47" s="135">
        <v>21</v>
      </c>
      <c r="C47" s="141" t="str">
        <f>'Startovní listina'!G28</f>
        <v>F</v>
      </c>
      <c r="D47" s="141">
        <f>'Startovní listina'!B28</f>
        <v>27</v>
      </c>
      <c r="E47" s="142" t="str">
        <f>'Startovní listina'!C28</f>
        <v>Staňková</v>
      </c>
      <c r="F47" s="142" t="str">
        <f>'Startovní listina'!D28</f>
        <v>Kateřina</v>
      </c>
      <c r="G47" s="142">
        <f>'Startovní listina'!E28</f>
        <v>1988</v>
      </c>
      <c r="H47" s="142" t="str">
        <f>'Startovní listina'!F28</f>
        <v>AC Moravská Slávia Brno</v>
      </c>
      <c r="I47" s="143" t="s">
        <v>269</v>
      </c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</row>
    <row r="48" spans="1:41" s="145" customFormat="1" ht="24.95" customHeight="1">
      <c r="A48" s="140">
        <f>IF('Výsledková listina'!D47&lt;&gt;"",A47+1,"")</f>
        <v>44</v>
      </c>
      <c r="B48" s="135">
        <v>12</v>
      </c>
      <c r="C48" s="141" t="str">
        <f>'Startovní listina'!G20</f>
        <v>D</v>
      </c>
      <c r="D48" s="141">
        <f>'Startovní listina'!B20</f>
        <v>17</v>
      </c>
      <c r="E48" s="142" t="str">
        <f>'Startovní listina'!C20</f>
        <v>Raclavský</v>
      </c>
      <c r="F48" s="142" t="str">
        <f>'Startovní listina'!D20</f>
        <v>Vlastimil</v>
      </c>
      <c r="G48" s="142">
        <f>'Startovní listina'!E20</f>
        <v>1955</v>
      </c>
      <c r="H48" s="142" t="str">
        <f>'Startovní listina'!F20</f>
        <v>TJ Liga 100 Olomouc</v>
      </c>
      <c r="I48" s="143" t="s">
        <v>261</v>
      </c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</row>
    <row r="49" spans="1:41" s="145" customFormat="1" ht="24.95" customHeight="1">
      <c r="A49" s="140">
        <f>IF('Výsledková listina'!D48&lt;&gt;"",A48+1,"")</f>
        <v>45</v>
      </c>
      <c r="B49" s="135">
        <v>11</v>
      </c>
      <c r="C49" s="141" t="str">
        <f>'Startovní listina'!G15</f>
        <v>C</v>
      </c>
      <c r="D49" s="141">
        <f>'Startovní listina'!B15</f>
        <v>11</v>
      </c>
      <c r="E49" s="142" t="str">
        <f>'Startovní listina'!C15</f>
        <v>Bělehrádek</v>
      </c>
      <c r="F49" s="142" t="str">
        <f>'Startovní listina'!D15</f>
        <v>Pavel</v>
      </c>
      <c r="G49" s="142">
        <f>'Startovní listina'!E15</f>
        <v>1958</v>
      </c>
      <c r="H49" s="142" t="str">
        <f>'Startovní listina'!F15</f>
        <v>Velké Tresné</v>
      </c>
      <c r="I49" s="143" t="s">
        <v>256</v>
      </c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</row>
    <row r="50" spans="1:41" s="145" customFormat="1" ht="24.95" customHeight="1">
      <c r="A50" s="140">
        <f>IF('Výsledková listina'!D49&lt;&gt;"",A49+1,"")</f>
        <v>46</v>
      </c>
      <c r="B50" s="135">
        <v>5</v>
      </c>
      <c r="C50" s="141" t="str">
        <f>'Startovní listina'!G55</f>
        <v>D</v>
      </c>
      <c r="D50" s="141">
        <f>'Startovní listina'!B55</f>
        <v>60</v>
      </c>
      <c r="E50" s="142" t="str">
        <f>'Startovní listina'!C55</f>
        <v>Boháč</v>
      </c>
      <c r="F50" s="142" t="str">
        <f>'Startovní listina'!D55</f>
        <v>Jiří</v>
      </c>
      <c r="G50" s="142">
        <f>'Startovní listina'!E55</f>
        <v>1954</v>
      </c>
      <c r="H50" s="142" t="str">
        <f>'Startovní listina'!F55</f>
        <v>Behej Brno.com</v>
      </c>
      <c r="I50" s="143" t="s">
        <v>296</v>
      </c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</row>
    <row r="51" spans="1:41" s="145" customFormat="1" ht="24.95" customHeight="1">
      <c r="A51" s="140">
        <f>IF('Výsledková listina'!D50&lt;&gt;"",A50+1,"")</f>
        <v>47</v>
      </c>
      <c r="B51" s="135">
        <v>3</v>
      </c>
      <c r="C51" s="141" t="str">
        <f>'Startovní listina'!G48</f>
        <v>B</v>
      </c>
      <c r="D51" s="141">
        <f>'Startovní listina'!B48</f>
        <v>51</v>
      </c>
      <c r="E51" s="142" t="str">
        <f>'Startovní listina'!C48</f>
        <v>Halouzka</v>
      </c>
      <c r="F51" s="142" t="str">
        <f>'Startovní listina'!D48</f>
        <v>Karel</v>
      </c>
      <c r="G51" s="142">
        <f>'Startovní listina'!E48</f>
        <v>1973</v>
      </c>
      <c r="H51" s="142" t="str">
        <f>'Startovní listina'!F48</f>
        <v>Javorníky</v>
      </c>
      <c r="I51" s="143" t="s">
        <v>289</v>
      </c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</row>
    <row r="52" spans="1:41" s="145" customFormat="1" ht="24.95" customHeight="1">
      <c r="A52" s="140">
        <f>IF('Výsledková listina'!D51&lt;&gt;"",A51+1,"")</f>
        <v>48</v>
      </c>
      <c r="B52" s="135">
        <v>4</v>
      </c>
      <c r="C52" s="141" t="str">
        <f>'Startovní listina'!G40</f>
        <v>D</v>
      </c>
      <c r="D52" s="141">
        <f>'Startovní listina'!B40</f>
        <v>42</v>
      </c>
      <c r="E52" s="142" t="str">
        <f>'Startovní listina'!C40</f>
        <v>Kohoutek</v>
      </c>
      <c r="F52" s="142" t="str">
        <f>'Startovní listina'!D40</f>
        <v>Jaromír</v>
      </c>
      <c r="G52" s="142">
        <f>'Startovní listina'!E40</f>
        <v>1955</v>
      </c>
      <c r="H52" s="142" t="str">
        <f>'Startovní listina'!F40</f>
        <v>W&amp;SSC Brno</v>
      </c>
      <c r="I52" s="143" t="s">
        <v>281</v>
      </c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</row>
    <row r="53" spans="1:41" s="145" customFormat="1" ht="24.95" customHeight="1">
      <c r="A53" s="140">
        <f>IF('Výsledková listina'!D52&lt;&gt;"",A52+1,"")</f>
        <v>49</v>
      </c>
      <c r="B53" s="135">
        <v>1</v>
      </c>
      <c r="C53" s="141" t="str">
        <f>'Startovní listina'!G41</f>
        <v>G</v>
      </c>
      <c r="D53" s="141">
        <f>'Startovní listina'!B41</f>
        <v>44</v>
      </c>
      <c r="E53" s="142" t="str">
        <f>'Startovní listina'!C41</f>
        <v>Ševčíková</v>
      </c>
      <c r="F53" s="142" t="str">
        <f>'Startovní listina'!D41</f>
        <v>Lucie</v>
      </c>
      <c r="G53" s="142">
        <f>'Startovní listina'!E41</f>
        <v>1979</v>
      </c>
      <c r="H53" s="142" t="str">
        <f>'Startovní listina'!F41</f>
        <v>TJ Sokol Luleč</v>
      </c>
      <c r="I53" s="143" t="s">
        <v>282</v>
      </c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</row>
    <row r="54" spans="1:41" s="145" customFormat="1" ht="24.95" customHeight="1">
      <c r="A54" s="140">
        <f>IF('Výsledková listina'!D53&lt;&gt;"",A53+1,"")</f>
        <v>50</v>
      </c>
      <c r="B54" s="135">
        <v>10</v>
      </c>
      <c r="C54" s="141" t="str">
        <f>'Startovní listina'!G45</f>
        <v>A</v>
      </c>
      <c r="D54" s="141">
        <f>'Startovní listina'!B45</f>
        <v>48</v>
      </c>
      <c r="E54" s="142" t="str">
        <f>'Startovní listina'!C45</f>
        <v>Filip</v>
      </c>
      <c r="F54" s="142" t="str">
        <f>'Startovní listina'!D45</f>
        <v>Rostislav</v>
      </c>
      <c r="G54" s="142">
        <f>'Startovní listina'!E45</f>
        <v>1986</v>
      </c>
      <c r="H54" s="142" t="str">
        <f>'Startovní listina'!F45</f>
        <v>Sestřička</v>
      </c>
      <c r="I54" s="143" t="s">
        <v>286</v>
      </c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</row>
    <row r="55" spans="1:41" s="145" customFormat="1" ht="24.95" customHeight="1">
      <c r="A55" s="140">
        <f>IF('Výsledková listina'!D54&lt;&gt;"",A54+1,"")</f>
        <v>51</v>
      </c>
      <c r="B55" s="135">
        <v>7</v>
      </c>
      <c r="C55" s="141" t="str">
        <f>'Startovní listina'!G46</f>
        <v>A</v>
      </c>
      <c r="D55" s="141">
        <f>'Startovní listina'!B46</f>
        <v>49</v>
      </c>
      <c r="E55" s="142" t="str">
        <f>'Startovní listina'!C46</f>
        <v>Koutský</v>
      </c>
      <c r="F55" s="142" t="str">
        <f>'Startovní listina'!D46</f>
        <v>Tomáš</v>
      </c>
      <c r="G55" s="142">
        <f>'Startovní listina'!E46</f>
        <v>1987</v>
      </c>
      <c r="H55" s="142" t="str">
        <f>'Startovní listina'!F46</f>
        <v>Ledová stěna Vír</v>
      </c>
      <c r="I55" s="143" t="s">
        <v>287</v>
      </c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</row>
    <row r="56" spans="1:41" s="145" customFormat="1" ht="24.95" customHeight="1">
      <c r="A56" s="140">
        <f>IF('Výsledková listina'!D55&lt;&gt;"",A55+1,"")</f>
        <v>52</v>
      </c>
      <c r="B56" s="135">
        <v>4</v>
      </c>
      <c r="C56" s="141" t="str">
        <f>'Startovní listina'!G60</f>
        <v>C</v>
      </c>
      <c r="D56" s="141">
        <f>'Startovní listina'!B60</f>
        <v>67</v>
      </c>
      <c r="E56" s="142" t="str">
        <f>'Startovní listina'!C60</f>
        <v>Novosedlík</v>
      </c>
      <c r="F56" s="142" t="str">
        <f>'Startovní listina'!D60</f>
        <v>Ľubomír</v>
      </c>
      <c r="G56" s="142">
        <f>'Startovní listina'!E60</f>
        <v>1966</v>
      </c>
      <c r="H56" s="142" t="str">
        <f>'Startovní listina'!F60</f>
        <v>ŠK pre Radosť Nitra</v>
      </c>
      <c r="I56" s="143" t="s">
        <v>301</v>
      </c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</row>
    <row r="57" spans="1:41" s="145" customFormat="1" ht="24.95" customHeight="1">
      <c r="A57" s="140">
        <f>IF('Výsledková listina'!D56&lt;&gt;"",A56+1,"")</f>
        <v>53</v>
      </c>
      <c r="B57" s="135">
        <v>11</v>
      </c>
      <c r="C57" s="141" t="str">
        <f>'Startovní listina'!G52</f>
        <v>A</v>
      </c>
      <c r="D57" s="141">
        <f>'Startovní listina'!B52</f>
        <v>57</v>
      </c>
      <c r="E57" s="142" t="str">
        <f>'Startovní listina'!C52</f>
        <v>Vintrlík</v>
      </c>
      <c r="F57" s="142" t="str">
        <f>'Startovní listina'!D52</f>
        <v>Jan</v>
      </c>
      <c r="G57" s="142">
        <f>'Startovní listina'!E52</f>
        <v>1982</v>
      </c>
      <c r="H57" s="142" t="str">
        <f>'Startovní listina'!F52</f>
        <v>Brno</v>
      </c>
      <c r="I57" s="143" t="s">
        <v>293</v>
      </c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</row>
    <row r="58" spans="1:41" s="145" customFormat="1" ht="24.95" customHeight="1">
      <c r="A58" s="140">
        <f>IF('Výsledková listina'!D57&lt;&gt;"",A57+1,"")</f>
        <v>54</v>
      </c>
      <c r="B58" s="135">
        <v>18</v>
      </c>
      <c r="C58" s="141" t="str">
        <f>'Startovní listina'!G65</f>
        <v>D</v>
      </c>
      <c r="D58" s="141">
        <f>'Startovní listina'!B65</f>
        <v>74</v>
      </c>
      <c r="E58" s="142" t="str">
        <f>'Startovní listina'!C65</f>
        <v>Macháček</v>
      </c>
      <c r="F58" s="142" t="str">
        <f>'Startovní listina'!D65</f>
        <v>Martin</v>
      </c>
      <c r="G58" s="142">
        <f>'Startovní listina'!E65</f>
        <v>1955</v>
      </c>
      <c r="H58" s="142" t="str">
        <f>'Startovní listina'!F65</f>
        <v>Javůrek</v>
      </c>
      <c r="I58" s="143" t="s">
        <v>306</v>
      </c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</row>
    <row r="59" spans="1:41" s="145" customFormat="1" ht="24.95" customHeight="1">
      <c r="A59" s="140">
        <f>IF('Výsledková listina'!D58&lt;&gt;"",A58+1,"")</f>
        <v>55</v>
      </c>
      <c r="B59" s="135">
        <v>13</v>
      </c>
      <c r="C59" s="141" t="str">
        <f>'Startovní listina'!G62</f>
        <v>F</v>
      </c>
      <c r="D59" s="141">
        <f>'Startovní listina'!B62</f>
        <v>70</v>
      </c>
      <c r="E59" s="142" t="str">
        <f>'Startovní listina'!C62</f>
        <v>Bobková</v>
      </c>
      <c r="F59" s="142" t="str">
        <f>'Startovní listina'!D62</f>
        <v>Milada</v>
      </c>
      <c r="G59" s="142">
        <f>'Startovní listina'!E62</f>
        <v>1982</v>
      </c>
      <c r="H59" s="142" t="str">
        <f>'Startovní listina'!F62</f>
        <v>SDH Chlum</v>
      </c>
      <c r="I59" s="143" t="s">
        <v>303</v>
      </c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</row>
    <row r="60" spans="1:41" s="145" customFormat="1" ht="24.95" customHeight="1">
      <c r="A60" s="140">
        <f>IF('Výsledková listina'!D59&lt;&gt;"",A59+1,"")</f>
        <v>56</v>
      </c>
      <c r="B60" s="135">
        <v>8</v>
      </c>
      <c r="C60" s="141" t="str">
        <f>'Startovní listina'!G47</f>
        <v>A</v>
      </c>
      <c r="D60" s="141">
        <f>'Startovní listina'!B47</f>
        <v>50</v>
      </c>
      <c r="E60" s="142" t="str">
        <f>'Startovní listina'!C47</f>
        <v>Tomek</v>
      </c>
      <c r="F60" s="142" t="str">
        <f>'Startovní listina'!D47</f>
        <v>Pavel</v>
      </c>
      <c r="G60" s="142">
        <f>'Startovní listina'!E47</f>
        <v>1980</v>
      </c>
      <c r="H60" s="142" t="str">
        <f>'Startovní listina'!F47</f>
        <v>Brno</v>
      </c>
      <c r="I60" s="143" t="s">
        <v>288</v>
      </c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</row>
    <row r="61" spans="1:41" s="145" customFormat="1" ht="24.95" customHeight="1">
      <c r="A61" s="140">
        <f>IF('Výsledková listina'!D60&lt;&gt;"",A60+1,"")</f>
        <v>57</v>
      </c>
      <c r="B61" s="135">
        <v>2</v>
      </c>
      <c r="C61" s="141" t="str">
        <f>'Startovní listina'!G10</f>
        <v>B</v>
      </c>
      <c r="D61" s="141">
        <f>'Startovní listina'!B10</f>
        <v>6</v>
      </c>
      <c r="E61" s="142" t="str">
        <f>'Startovní listina'!C10</f>
        <v>Ulrich</v>
      </c>
      <c r="F61" s="142" t="str">
        <f>'Startovní listina'!D10</f>
        <v>Zdeněk</v>
      </c>
      <c r="G61" s="142">
        <f>'Startovní listina'!E10</f>
        <v>1976</v>
      </c>
      <c r="H61" s="142" t="str">
        <f>'Startovní listina'!F10</f>
        <v>VELUX Vyškov</v>
      </c>
      <c r="I61" s="143" t="s">
        <v>252</v>
      </c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</row>
    <row r="62" spans="1:41" s="145" customFormat="1" ht="24.95" customHeight="1">
      <c r="A62" s="140">
        <f>IF('Výsledková listina'!D61&lt;&gt;"",A61+1,"")</f>
        <v>58</v>
      </c>
      <c r="B62" s="135">
        <v>19</v>
      </c>
      <c r="C62" s="141" t="str">
        <f>'Startovní listina'!G9</f>
        <v>D</v>
      </c>
      <c r="D62" s="141">
        <f>'Startovní listina'!B9</f>
        <v>5</v>
      </c>
      <c r="E62" s="142" t="str">
        <f>'Startovní listina'!C9</f>
        <v>Tučný</v>
      </c>
      <c r="F62" s="142" t="str">
        <f>'Startovní listina'!D9</f>
        <v>Jan</v>
      </c>
      <c r="G62" s="142">
        <f>'Startovní listina'!E9</f>
        <v>1947</v>
      </c>
      <c r="H62" s="142" t="str">
        <f>'Startovní listina'!F9</f>
        <v>MK Pardubice</v>
      </c>
      <c r="I62" s="143" t="s">
        <v>251</v>
      </c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</row>
    <row r="63" spans="1:41" s="145" customFormat="1" ht="24.95" customHeight="1">
      <c r="A63" s="140">
        <f>IF('Výsledková listina'!D62&lt;&gt;"",A62+1,"")</f>
        <v>59</v>
      </c>
      <c r="B63" s="135">
        <v>16</v>
      </c>
      <c r="C63" s="141" t="str">
        <f>'Startovní listina'!G7</f>
        <v>H</v>
      </c>
      <c r="D63" s="141">
        <f>'Startovní listina'!B7</f>
        <v>3</v>
      </c>
      <c r="E63" s="142" t="str">
        <f>'Startovní listina'!C7</f>
        <v>Tesařová</v>
      </c>
      <c r="F63" s="142" t="str">
        <f>'Startovní listina'!D7</f>
        <v>Marie</v>
      </c>
      <c r="G63" s="142">
        <f>'Startovní listina'!E7</f>
        <v>1954</v>
      </c>
      <c r="H63" s="142" t="str">
        <f>'Startovní listina'!F7</f>
        <v>Křižanov</v>
      </c>
      <c r="I63" s="143" t="s">
        <v>249</v>
      </c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</row>
    <row r="64" spans="1:41" s="145" customFormat="1" ht="24.95" customHeight="1">
      <c r="A64" s="140">
        <f>IF('Výsledková listina'!D63&lt;&gt;"",A63+1,"")</f>
        <v>60</v>
      </c>
      <c r="B64" s="135">
        <v>3</v>
      </c>
      <c r="C64" s="141" t="str">
        <f>'Startovní listina'!G66</f>
        <v>B</v>
      </c>
      <c r="D64" s="141">
        <f>'Startovní listina'!B66</f>
        <v>75</v>
      </c>
      <c r="E64" s="142" t="str">
        <f>'Startovní listina'!C66</f>
        <v>Konečný</v>
      </c>
      <c r="F64" s="142" t="str">
        <f>'Startovní listina'!D66</f>
        <v>Jaroslav</v>
      </c>
      <c r="G64" s="142">
        <f>'Startovní listina'!E66</f>
        <v>1969</v>
      </c>
      <c r="H64" s="142" t="str">
        <f>'Startovní listina'!F66</f>
        <v>Essens Popůvky</v>
      </c>
      <c r="I64" s="143" t="s">
        <v>307</v>
      </c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</row>
    <row r="65" spans="1:41" s="145" customFormat="1" ht="24.95" customHeight="1">
      <c r="A65" s="140">
        <f>IF('Výsledková listina'!D64&lt;&gt;"",A64+1,"")</f>
        <v>61</v>
      </c>
      <c r="B65" s="135">
        <v>6</v>
      </c>
      <c r="C65" s="141" t="str">
        <f>'Startovní listina'!G8</f>
        <v>E</v>
      </c>
      <c r="D65" s="141">
        <f>'Startovní listina'!B8</f>
        <v>4</v>
      </c>
      <c r="E65" s="142" t="str">
        <f>'Startovní listina'!C8</f>
        <v>Holý</v>
      </c>
      <c r="F65" s="142" t="str">
        <f>'Startovní listina'!D8</f>
        <v>Josef</v>
      </c>
      <c r="G65" s="142">
        <f>'Startovní listina'!E8</f>
        <v>1941</v>
      </c>
      <c r="H65" s="142" t="str">
        <f>'Startovní listina'!F8</f>
        <v>Moravská Slávia Brno</v>
      </c>
      <c r="I65" s="143" t="s">
        <v>250</v>
      </c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</row>
    <row r="66" spans="1:41" s="145" customFormat="1" ht="24.95" customHeight="1">
      <c r="A66" s="140">
        <f>IF('Výsledková listina'!D65&lt;&gt;"",A65+1,"")</f>
        <v>62</v>
      </c>
      <c r="B66" s="135">
        <v>15</v>
      </c>
      <c r="C66" s="141" t="str">
        <f>'Startovní listina'!G68</f>
        <v>B</v>
      </c>
      <c r="D66" s="141">
        <f>'Startovní listina'!B68</f>
        <v>77</v>
      </c>
      <c r="E66" s="142" t="str">
        <f>'Startovní listina'!C68</f>
        <v>Jaskulka</v>
      </c>
      <c r="F66" s="142" t="str">
        <f>'Startovní listina'!D68</f>
        <v>Martin</v>
      </c>
      <c r="G66" s="142">
        <f>'Startovní listina'!E68</f>
        <v>1968</v>
      </c>
      <c r="H66" s="142" t="str">
        <f>'Startovní listina'!F68</f>
        <v>Kuřim</v>
      </c>
      <c r="I66" s="143" t="s">
        <v>309</v>
      </c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</row>
    <row r="67" spans="1:41" s="145" customFormat="1" ht="24.95" customHeight="1">
      <c r="A67" s="140">
        <f>IF('Výsledková listina'!D66&lt;&gt;"",A66+1,"")</f>
        <v>63</v>
      </c>
      <c r="B67" s="135">
        <v>3</v>
      </c>
      <c r="C67" s="141" t="str">
        <f>'Startovní listina'!G13</f>
        <v>C</v>
      </c>
      <c r="D67" s="141">
        <f>'Startovní listina'!B13</f>
        <v>9</v>
      </c>
      <c r="E67" s="142" t="str">
        <f>'Startovní listina'!C13</f>
        <v>Krátký</v>
      </c>
      <c r="F67" s="142" t="str">
        <f>'Startovní listina'!D13</f>
        <v>Josef</v>
      </c>
      <c r="G67" s="142">
        <f>'Startovní listina'!E13</f>
        <v>1965</v>
      </c>
      <c r="H67" s="142" t="str">
        <f>'Startovní listina'!F13</f>
        <v>Hvězda SKP Pardubice</v>
      </c>
      <c r="I67" s="143" t="s">
        <v>254</v>
      </c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</row>
    <row r="68" spans="1:41" s="145" customFormat="1" ht="24.95" customHeight="1">
      <c r="A68" s="140">
        <f>IF('Výsledková listina'!D67&lt;&gt;"",A67+1,"")</f>
        <v>64</v>
      </c>
      <c r="B68" s="135">
        <v>16</v>
      </c>
      <c r="C68" s="141" t="str">
        <f>'Startovní listina'!G11</f>
        <v>B</v>
      </c>
      <c r="D68" s="141">
        <f>'Startovní listina'!B11</f>
        <v>7</v>
      </c>
      <c r="E68" s="142" t="str">
        <f>'Startovní listina'!C11</f>
        <v>Jalůvka</v>
      </c>
      <c r="F68" s="142" t="str">
        <f>'Startovní listina'!D11</f>
        <v>Petr</v>
      </c>
      <c r="G68" s="142">
        <f>'Startovní listina'!E11</f>
        <v>1976</v>
      </c>
      <c r="H68" s="142" t="str">
        <f>'Startovní listina'!F11</f>
        <v>VELUX Vyškov</v>
      </c>
      <c r="I68" s="143" t="s">
        <v>310</v>
      </c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</row>
    <row r="69" spans="1:41" s="145" customFormat="1" ht="24.95" customHeight="1">
      <c r="A69" s="140">
        <f>IF('Výsledková listina'!D68&lt;&gt;"",A68+1,"")</f>
        <v>65</v>
      </c>
      <c r="B69" s="135"/>
      <c r="C69" s="141" t="str">
        <f>'Startovní listina'!G69</f>
        <v/>
      </c>
      <c r="D69" s="141" t="str">
        <f>'Startovní listina'!B69</f>
        <v/>
      </c>
      <c r="E69" s="142" t="str">
        <f>'Startovní listina'!C69</f>
        <v/>
      </c>
      <c r="F69" s="142" t="str">
        <f>'Startovní listina'!D69</f>
        <v/>
      </c>
      <c r="G69" s="142" t="str">
        <f>'Startovní listina'!E69</f>
        <v/>
      </c>
      <c r="H69" s="142" t="str">
        <f>'Startovní listina'!F69</f>
        <v/>
      </c>
      <c r="I69" s="143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</row>
    <row r="70" spans="1:41" s="145" customFormat="1" ht="24.95" customHeight="1">
      <c r="A70" s="140" t="str">
        <f>IF('Výsledková listina'!D69&lt;&gt;"",A69+1,"")</f>
        <v/>
      </c>
      <c r="B70" s="135"/>
      <c r="C70" s="141" t="str">
        <f>'Startovní listina'!G70</f>
        <v/>
      </c>
      <c r="D70" s="141" t="str">
        <f>'Startovní listina'!B70</f>
        <v/>
      </c>
      <c r="E70" s="142" t="str">
        <f>'Startovní listina'!C70</f>
        <v/>
      </c>
      <c r="F70" s="142" t="str">
        <f>'Startovní listina'!D70</f>
        <v/>
      </c>
      <c r="G70" s="142" t="str">
        <f>'Startovní listina'!E70</f>
        <v/>
      </c>
      <c r="H70" s="142" t="str">
        <f>'Startovní listina'!F70</f>
        <v/>
      </c>
      <c r="I70" s="143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</row>
    <row r="71" spans="1:41" s="145" customFormat="1" ht="24.95" customHeight="1">
      <c r="A71" s="140" t="str">
        <f>IF('Výsledková listina'!D70&lt;&gt;"",A70+1,"")</f>
        <v/>
      </c>
      <c r="B71" s="135"/>
      <c r="C71" s="141" t="str">
        <f>'Startovní listina'!G71</f>
        <v/>
      </c>
      <c r="D71" s="141" t="str">
        <f>'Startovní listina'!B71</f>
        <v/>
      </c>
      <c r="E71" s="142" t="str">
        <f>'Startovní listina'!C71</f>
        <v/>
      </c>
      <c r="F71" s="142" t="str">
        <f>'Startovní listina'!D71</f>
        <v/>
      </c>
      <c r="G71" s="142" t="str">
        <f>'Startovní listina'!E71</f>
        <v/>
      </c>
      <c r="H71" s="142" t="str">
        <f>'Startovní listina'!F71</f>
        <v/>
      </c>
      <c r="I71" s="143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</row>
    <row r="72" spans="1:41" s="145" customFormat="1" ht="24.95" customHeight="1">
      <c r="A72" s="140" t="str">
        <f>IF('Výsledková listina'!D71&lt;&gt;"",A71+1,"")</f>
        <v/>
      </c>
      <c r="B72" s="135"/>
      <c r="C72" s="141" t="str">
        <f>'Startovní listina'!G72</f>
        <v/>
      </c>
      <c r="D72" s="141" t="str">
        <f>'Startovní listina'!B72</f>
        <v/>
      </c>
      <c r="E72" s="142" t="str">
        <f>'Startovní listina'!C72</f>
        <v/>
      </c>
      <c r="F72" s="142" t="str">
        <f>'Startovní listina'!D72</f>
        <v/>
      </c>
      <c r="G72" s="142" t="str">
        <f>'Startovní listina'!E72</f>
        <v/>
      </c>
      <c r="H72" s="142" t="str">
        <f>'Startovní listina'!F72</f>
        <v/>
      </c>
      <c r="I72" s="143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</row>
    <row r="73" spans="1:41" ht="24.95" customHeight="1">
      <c r="A73" s="140" t="str">
        <f>IF('Výsledková listina'!D72&lt;&gt;"",A72+1,"")</f>
        <v/>
      </c>
      <c r="B73" s="101"/>
      <c r="C73" s="105" t="str">
        <f>'Startovní listina'!G73</f>
        <v/>
      </c>
      <c r="D73" s="105" t="str">
        <f>'Startovní listina'!B73</f>
        <v/>
      </c>
      <c r="E73" s="106" t="str">
        <f>'Startovní listina'!C73</f>
        <v/>
      </c>
      <c r="F73" s="106" t="str">
        <f>'Startovní listina'!D73</f>
        <v/>
      </c>
      <c r="G73" s="106" t="str">
        <f>'Startovní listina'!E73</f>
        <v/>
      </c>
      <c r="H73" s="106" t="str">
        <f>'Startovní listina'!F73</f>
        <v/>
      </c>
      <c r="I73" s="107"/>
    </row>
    <row r="74" spans="1:41" ht="24.95" customHeight="1">
      <c r="A74" s="140" t="str">
        <f>IF('Výsledková listina'!D73&lt;&gt;"",A73+1,"")</f>
        <v/>
      </c>
      <c r="B74" s="101"/>
      <c r="C74" s="105" t="str">
        <f>'Startovní listina'!G74</f>
        <v/>
      </c>
      <c r="D74" s="105" t="str">
        <f>'Startovní listina'!B74</f>
        <v/>
      </c>
      <c r="E74" s="106" t="str">
        <f>'Startovní listina'!C74</f>
        <v/>
      </c>
      <c r="F74" s="106" t="str">
        <f>'Startovní listina'!D74</f>
        <v/>
      </c>
      <c r="G74" s="106" t="str">
        <f>'Startovní listina'!E74</f>
        <v/>
      </c>
      <c r="H74" s="106" t="str">
        <f>'Startovní listina'!F74</f>
        <v/>
      </c>
      <c r="I74" s="107"/>
    </row>
    <row r="75" spans="1:41" ht="24.95" customHeight="1">
      <c r="A75" s="140" t="str">
        <f>IF('Výsledková listina'!D74&lt;&gt;"",A74+1,"")</f>
        <v/>
      </c>
      <c r="B75" s="101"/>
      <c r="C75" s="105" t="str">
        <f>'Startovní listina'!G75</f>
        <v/>
      </c>
      <c r="D75" s="105" t="str">
        <f>'Startovní listina'!B75</f>
        <v/>
      </c>
      <c r="E75" s="106" t="str">
        <f>'Startovní listina'!C75</f>
        <v/>
      </c>
      <c r="F75" s="106" t="str">
        <f>'Startovní listina'!D75</f>
        <v/>
      </c>
      <c r="G75" s="106" t="str">
        <f>'Startovní listina'!E75</f>
        <v/>
      </c>
      <c r="H75" s="106" t="str">
        <f>'Startovní listina'!F75</f>
        <v/>
      </c>
      <c r="I75" s="107"/>
    </row>
    <row r="76" spans="1:41" ht="24.95" customHeight="1">
      <c r="A76" s="140" t="str">
        <f>IF('Výsledková listina'!D75&lt;&gt;"",A75+1,"")</f>
        <v/>
      </c>
      <c r="B76" s="101"/>
      <c r="C76" s="105" t="str">
        <f>'Startovní listina'!G76</f>
        <v/>
      </c>
      <c r="D76" s="105" t="str">
        <f>'Startovní listina'!B76</f>
        <v/>
      </c>
      <c r="E76" s="106" t="str">
        <f>'Startovní listina'!C76</f>
        <v/>
      </c>
      <c r="F76" s="106" t="str">
        <f>'Startovní listina'!D76</f>
        <v/>
      </c>
      <c r="G76" s="106" t="str">
        <f>'Startovní listina'!E76</f>
        <v/>
      </c>
      <c r="H76" s="106" t="str">
        <f>'Startovní listina'!F76</f>
        <v/>
      </c>
      <c r="I76" s="107"/>
    </row>
    <row r="77" spans="1:41" ht="24.95" customHeight="1">
      <c r="A77" s="140" t="str">
        <f>IF('Výsledková listina'!D76&lt;&gt;"",A76+1,"")</f>
        <v/>
      </c>
      <c r="B77" s="101"/>
      <c r="C77" s="105" t="str">
        <f>'Startovní listina'!G90</f>
        <v/>
      </c>
      <c r="D77" s="105" t="str">
        <f>'Startovní listina'!B77</f>
        <v/>
      </c>
      <c r="E77" s="106" t="str">
        <f>'Startovní listina'!C77</f>
        <v/>
      </c>
      <c r="F77" s="106" t="str">
        <f>'Startovní listina'!D77</f>
        <v/>
      </c>
      <c r="G77" s="106" t="str">
        <f>'Startovní listina'!E77</f>
        <v/>
      </c>
      <c r="H77" s="106" t="str">
        <f>'Startovní listina'!F77</f>
        <v/>
      </c>
      <c r="I77" s="107"/>
    </row>
    <row r="78" spans="1:41" ht="24.95" customHeight="1">
      <c r="A78" s="140" t="str">
        <f>IF('Výsledková listina'!D77&lt;&gt;"",A77+1,"")</f>
        <v/>
      </c>
      <c r="B78" s="101"/>
      <c r="C78" s="105" t="str">
        <f>'Startovní listina'!G78</f>
        <v/>
      </c>
      <c r="D78" s="105" t="str">
        <f>'Startovní listina'!B78</f>
        <v/>
      </c>
      <c r="E78" s="106" t="str">
        <f>'Startovní listina'!C78</f>
        <v/>
      </c>
      <c r="F78" s="106" t="str">
        <f>'Startovní listina'!D78</f>
        <v/>
      </c>
      <c r="G78" s="106" t="str">
        <f>'Startovní listina'!E78</f>
        <v/>
      </c>
      <c r="H78" s="106" t="str">
        <f>'Startovní listina'!F78</f>
        <v/>
      </c>
      <c r="I78" s="107"/>
    </row>
    <row r="79" spans="1:41" ht="24.95" customHeight="1">
      <c r="A79" s="140" t="str">
        <f>IF('Výsledková listina'!D78&lt;&gt;"",A78+1,"")</f>
        <v/>
      </c>
      <c r="B79" s="101"/>
      <c r="C79" s="105" t="str">
        <f>'Startovní listina'!G86</f>
        <v/>
      </c>
      <c r="D79" s="105" t="str">
        <f>'Startovní listina'!B86</f>
        <v/>
      </c>
      <c r="E79" s="106" t="str">
        <f>'Startovní listina'!C86</f>
        <v/>
      </c>
      <c r="F79" s="106" t="str">
        <f>'Startovní listina'!D86</f>
        <v/>
      </c>
      <c r="G79" s="106" t="str">
        <f>'Startovní listina'!E86</f>
        <v/>
      </c>
      <c r="H79" s="106" t="str">
        <f>'Startovní listina'!F86</f>
        <v/>
      </c>
      <c r="I79" s="107"/>
    </row>
    <row r="80" spans="1:41" ht="24.95" customHeight="1">
      <c r="A80" s="140" t="str">
        <f>IF('Výsledková listina'!D79&lt;&gt;"",A79+1,"")</f>
        <v/>
      </c>
      <c r="B80" s="101"/>
      <c r="C80" s="105" t="str">
        <f>'Startovní listina'!G82</f>
        <v/>
      </c>
      <c r="D80" s="105" t="str">
        <f>'Startovní listina'!B82</f>
        <v/>
      </c>
      <c r="E80" s="106" t="str">
        <f>'Startovní listina'!C82</f>
        <v/>
      </c>
      <c r="F80" s="106" t="str">
        <f>'Startovní listina'!D82</f>
        <v/>
      </c>
      <c r="G80" s="106" t="str">
        <f>'Startovní listina'!E82</f>
        <v/>
      </c>
      <c r="H80" s="106" t="str">
        <f>'Startovní listina'!F82</f>
        <v/>
      </c>
      <c r="I80" s="107"/>
    </row>
    <row r="81" spans="1:9" ht="24.95" customHeight="1">
      <c r="A81" s="140" t="str">
        <f>IF('Výsledková listina'!D80&lt;&gt;"",A80+1,"")</f>
        <v/>
      </c>
      <c r="B81" s="101"/>
      <c r="C81" s="105" t="str">
        <f>'Startovní listina'!G80</f>
        <v/>
      </c>
      <c r="D81" s="105" t="str">
        <f>'Startovní listina'!B80</f>
        <v/>
      </c>
      <c r="E81" s="106" t="str">
        <f>'Startovní listina'!C80</f>
        <v/>
      </c>
      <c r="F81" s="106" t="str">
        <f>'Startovní listina'!D80</f>
        <v/>
      </c>
      <c r="G81" s="106" t="str">
        <f>'Startovní listina'!E80</f>
        <v/>
      </c>
      <c r="H81" s="106" t="str">
        <f>'Startovní listina'!F80</f>
        <v/>
      </c>
      <c r="I81" s="107"/>
    </row>
    <row r="82" spans="1:9" ht="24.95" customHeight="1">
      <c r="A82" s="140" t="str">
        <f>IF('Výsledková listina'!D81&lt;&gt;"",A81+1,"")</f>
        <v/>
      </c>
      <c r="B82" s="101"/>
      <c r="C82" s="105" t="str">
        <f>'Startovní listina'!G75</f>
        <v/>
      </c>
      <c r="D82" s="105" t="str">
        <f>'Startovní listina'!B75</f>
        <v/>
      </c>
      <c r="E82" s="106" t="str">
        <f>'Startovní listina'!C75</f>
        <v/>
      </c>
      <c r="F82" s="106" t="str">
        <f>'Startovní listina'!D75</f>
        <v/>
      </c>
      <c r="G82" s="106" t="str">
        <f>'Startovní listina'!E75</f>
        <v/>
      </c>
      <c r="H82" s="106" t="str">
        <f>'Startovní listina'!F75</f>
        <v/>
      </c>
      <c r="I82" s="107"/>
    </row>
    <row r="83" spans="1:9" ht="24.95" customHeight="1">
      <c r="A83" s="140" t="str">
        <f>IF('Výsledková listina'!D82&lt;&gt;"",A82+1,"")</f>
        <v/>
      </c>
      <c r="B83" s="101"/>
      <c r="C83" s="105" t="str">
        <f>'Startovní listina'!G76</f>
        <v/>
      </c>
      <c r="D83" s="105" t="str">
        <f>'Startovní listina'!B76</f>
        <v/>
      </c>
      <c r="E83" s="106" t="str">
        <f>'Startovní listina'!C76</f>
        <v/>
      </c>
      <c r="F83" s="106" t="str">
        <f>'Startovní listina'!D76</f>
        <v/>
      </c>
      <c r="G83" s="106" t="str">
        <f>'Startovní listina'!E76</f>
        <v/>
      </c>
      <c r="H83" s="106" t="str">
        <f>'Startovní listina'!F76</f>
        <v/>
      </c>
      <c r="I83" s="107"/>
    </row>
    <row r="84" spans="1:9" ht="24.95" customHeight="1">
      <c r="A84" s="140" t="str">
        <f>IF('Výsledková listina'!D83&lt;&gt;"",A83+1,"")</f>
        <v/>
      </c>
      <c r="B84" s="101"/>
      <c r="C84" s="105" t="str">
        <f>'Startovní listina'!G92</f>
        <v/>
      </c>
      <c r="D84" s="105" t="str">
        <f>'Startovní listina'!B92</f>
        <v/>
      </c>
      <c r="E84" s="106" t="str">
        <f>'Startovní listina'!C92</f>
        <v/>
      </c>
      <c r="F84" s="106" t="str">
        <f>'Startovní listina'!D92</f>
        <v/>
      </c>
      <c r="G84" s="106" t="str">
        <f>'Startovní listina'!E92</f>
        <v/>
      </c>
      <c r="H84" s="106" t="str">
        <f>'Startovní listina'!F92</f>
        <v/>
      </c>
      <c r="I84" s="107"/>
    </row>
    <row r="85" spans="1:9" ht="24.95" customHeight="1">
      <c r="A85" s="140" t="str">
        <f>IF('Výsledková listina'!D84&lt;&gt;"",A84+1,"")</f>
        <v/>
      </c>
      <c r="B85" s="101"/>
      <c r="C85" s="105" t="str">
        <f>'Startovní listina'!G93</f>
        <v/>
      </c>
      <c r="D85" s="105" t="str">
        <f>'Startovní listina'!B93</f>
        <v/>
      </c>
      <c r="E85" s="106" t="str">
        <f>'Startovní listina'!C93</f>
        <v/>
      </c>
      <c r="F85" s="106" t="str">
        <f>'Startovní listina'!D93</f>
        <v/>
      </c>
      <c r="G85" s="106" t="str">
        <f>'Startovní listina'!E93</f>
        <v/>
      </c>
      <c r="H85" s="106" t="str">
        <f>'Startovní listina'!F93</f>
        <v/>
      </c>
      <c r="I85" s="107"/>
    </row>
    <row r="86" spans="1:9" ht="24.95" customHeight="1">
      <c r="A86" s="140" t="str">
        <f>IF('Výsledková listina'!D85&lt;&gt;"",A85+1,"")</f>
        <v/>
      </c>
      <c r="B86" s="101"/>
      <c r="C86" s="105" t="str">
        <f>'Startovní listina'!G74</f>
        <v/>
      </c>
      <c r="D86" s="105" t="str">
        <f>'Startovní listina'!B74</f>
        <v/>
      </c>
      <c r="E86" s="106" t="str">
        <f>'Startovní listina'!C74</f>
        <v/>
      </c>
      <c r="F86" s="106" t="str">
        <f>'Startovní listina'!D74</f>
        <v/>
      </c>
      <c r="G86" s="106" t="str">
        <f>'Startovní listina'!E74</f>
        <v/>
      </c>
      <c r="H86" s="106" t="str">
        <f>'Startovní listina'!F74</f>
        <v/>
      </c>
      <c r="I86" s="107"/>
    </row>
    <row r="87" spans="1:9" ht="24.95" customHeight="1">
      <c r="A87" s="140" t="str">
        <f>IF('Výsledková listina'!D86&lt;&gt;"",A86+1,"")</f>
        <v/>
      </c>
      <c r="B87" s="101"/>
      <c r="C87" s="105" t="str">
        <f>'Startovní listina'!G88</f>
        <v/>
      </c>
      <c r="D87" s="105" t="str">
        <f>'Startovní listina'!B88</f>
        <v/>
      </c>
      <c r="E87" s="106" t="str">
        <f>'Startovní listina'!C88</f>
        <v/>
      </c>
      <c r="F87" s="106" t="str">
        <f>'Startovní listina'!D88</f>
        <v/>
      </c>
      <c r="G87" s="106" t="str">
        <f>'Startovní listina'!E88</f>
        <v/>
      </c>
      <c r="H87" s="106" t="str">
        <f>'Startovní listina'!F88</f>
        <v/>
      </c>
      <c r="I87" s="107"/>
    </row>
    <row r="88" spans="1:9" ht="24.95" customHeight="1">
      <c r="A88" s="140" t="str">
        <f>IF('Výsledková listina'!D87&lt;&gt;"",A87+1,"")</f>
        <v/>
      </c>
      <c r="B88" s="101"/>
      <c r="C88" s="105" t="str">
        <f>'Startovní listina'!G89</f>
        <v/>
      </c>
      <c r="D88" s="105" t="str">
        <f>'Startovní listina'!B89</f>
        <v/>
      </c>
      <c r="E88" s="106" t="str">
        <f>'Startovní listina'!C89</f>
        <v/>
      </c>
      <c r="F88" s="106" t="str">
        <f>'Startovní listina'!D89</f>
        <v/>
      </c>
      <c r="G88" s="106" t="str">
        <f>'Startovní listina'!E89</f>
        <v/>
      </c>
      <c r="H88" s="106" t="str">
        <f>'Startovní listina'!F89</f>
        <v/>
      </c>
      <c r="I88" s="107"/>
    </row>
    <row r="89" spans="1:9" ht="24.95" customHeight="1">
      <c r="A89" s="140" t="str">
        <f>IF('Výsledková listina'!D88&lt;&gt;"",A88+1,"")</f>
        <v/>
      </c>
      <c r="B89" s="101"/>
      <c r="C89" s="105" t="str">
        <f>'Startovní listina'!G91</f>
        <v/>
      </c>
      <c r="D89" s="105" t="str">
        <f>'Startovní listina'!B91</f>
        <v/>
      </c>
      <c r="E89" s="106" t="str">
        <f>'Startovní listina'!C91</f>
        <v/>
      </c>
      <c r="F89" s="106" t="str">
        <f>'Startovní listina'!D91</f>
        <v/>
      </c>
      <c r="G89" s="106" t="str">
        <f>'Startovní listina'!E91</f>
        <v/>
      </c>
      <c r="H89" s="106" t="str">
        <f>'Startovní listina'!F91</f>
        <v/>
      </c>
      <c r="I89" s="107"/>
    </row>
    <row r="90" spans="1:9" ht="24.95" customHeight="1">
      <c r="A90" s="140" t="str">
        <f>IF('Výsledková listina'!D89&lt;&gt;"",A89+1,"")</f>
        <v/>
      </c>
      <c r="B90" s="101"/>
      <c r="C90" s="105" t="str">
        <f>'Startovní listina'!G85</f>
        <v/>
      </c>
      <c r="D90" s="105" t="str">
        <f>'Startovní listina'!B85</f>
        <v/>
      </c>
      <c r="E90" s="106" t="str">
        <f>'Startovní listina'!C85</f>
        <v/>
      </c>
      <c r="F90" s="106" t="str">
        <f>'Startovní listina'!D85</f>
        <v/>
      </c>
      <c r="G90" s="106" t="str">
        <f>'Startovní listina'!E85</f>
        <v/>
      </c>
      <c r="H90" s="106" t="str">
        <f>'Startovní listina'!F85</f>
        <v/>
      </c>
      <c r="I90" s="107"/>
    </row>
    <row r="91" spans="1:9" ht="24.95" customHeight="1">
      <c r="A91" s="140" t="str">
        <f>IF('Výsledková listina'!D90&lt;&gt;"",A90+1,"")</f>
        <v/>
      </c>
      <c r="B91" s="101"/>
      <c r="C91" s="105" t="str">
        <f>'Startovní listina'!G87</f>
        <v/>
      </c>
      <c r="D91" s="105" t="str">
        <f>'Startovní listina'!B87</f>
        <v/>
      </c>
      <c r="E91" s="106" t="str">
        <f>'Startovní listina'!C87</f>
        <v/>
      </c>
      <c r="F91" s="106" t="str">
        <f>'Startovní listina'!D87</f>
        <v/>
      </c>
      <c r="G91" s="106" t="str">
        <f>'Startovní listina'!E87</f>
        <v/>
      </c>
      <c r="H91" s="106" t="str">
        <f>'Startovní listina'!F87</f>
        <v/>
      </c>
      <c r="I91" s="107"/>
    </row>
    <row r="92" spans="1:9" ht="24.95" customHeight="1">
      <c r="A92" s="140" t="str">
        <f>IF('Výsledková listina'!D91&lt;&gt;"",A91+1,"")</f>
        <v/>
      </c>
      <c r="B92" s="101"/>
      <c r="C92" s="105" t="str">
        <f>'Startovní listina'!G96</f>
        <v/>
      </c>
      <c r="D92" s="105" t="str">
        <f>'Startovní listina'!B96</f>
        <v/>
      </c>
      <c r="E92" s="106" t="str">
        <f>'Startovní listina'!C96</f>
        <v/>
      </c>
      <c r="F92" s="106" t="str">
        <f>'Startovní listina'!D96</f>
        <v/>
      </c>
      <c r="G92" s="106" t="str">
        <f>'Startovní listina'!E96</f>
        <v/>
      </c>
      <c r="H92" s="106" t="str">
        <f>'Startovní listina'!F96</f>
        <v/>
      </c>
      <c r="I92" s="107"/>
    </row>
    <row r="93" spans="1:9" ht="24.95" customHeight="1">
      <c r="A93" s="140" t="str">
        <f>IF('Výsledková listina'!D92&lt;&gt;"",A92+1,"")</f>
        <v/>
      </c>
      <c r="B93" s="101"/>
      <c r="C93" s="105" t="str">
        <f>'Startovní listina'!G83</f>
        <v/>
      </c>
      <c r="D93" s="105" t="str">
        <f>'Startovní listina'!B83</f>
        <v/>
      </c>
      <c r="E93" s="106" t="str">
        <f>'Startovní listina'!C83</f>
        <v/>
      </c>
      <c r="F93" s="106" t="str">
        <f>'Startovní listina'!D83</f>
        <v/>
      </c>
      <c r="G93" s="106" t="str">
        <f>'Startovní listina'!E83</f>
        <v/>
      </c>
      <c r="H93" s="106" t="str">
        <f>'Startovní listina'!F83</f>
        <v/>
      </c>
      <c r="I93" s="107"/>
    </row>
    <row r="94" spans="1:9" ht="24.95" customHeight="1">
      <c r="A94" s="140" t="str">
        <f>IF('Výsledková listina'!D93&lt;&gt;"",A93+1,"")</f>
        <v/>
      </c>
      <c r="B94" s="101"/>
      <c r="C94" s="105" t="str">
        <f>'Startovní listina'!G94</f>
        <v/>
      </c>
      <c r="D94" s="105" t="str">
        <f>'Startovní listina'!B94</f>
        <v/>
      </c>
      <c r="E94" s="106" t="str">
        <f>'Startovní listina'!C94</f>
        <v/>
      </c>
      <c r="F94" s="106" t="str">
        <f>'Startovní listina'!D94</f>
        <v/>
      </c>
      <c r="G94" s="106" t="str">
        <f>'Startovní listina'!E94</f>
        <v/>
      </c>
      <c r="H94" s="106" t="str">
        <f>'Startovní listina'!F94</f>
        <v/>
      </c>
      <c r="I94" s="107"/>
    </row>
    <row r="95" spans="1:9" ht="24.95" customHeight="1">
      <c r="A95" s="140" t="str">
        <f>IF('Výsledková listina'!D94&lt;&gt;"",A94+1,"")</f>
        <v/>
      </c>
      <c r="B95" s="101"/>
      <c r="C95" s="105" t="str">
        <f>'Startovní listina'!G79</f>
        <v/>
      </c>
      <c r="D95" s="105" t="str">
        <f>'Startovní listina'!B79</f>
        <v/>
      </c>
      <c r="E95" s="106" t="str">
        <f>'Startovní listina'!C79</f>
        <v/>
      </c>
      <c r="F95" s="106" t="str">
        <f>'Startovní listina'!D79</f>
        <v/>
      </c>
      <c r="G95" s="106" t="str">
        <f>'Startovní listina'!E79</f>
        <v/>
      </c>
      <c r="H95" s="106" t="str">
        <f>'Startovní listina'!F79</f>
        <v/>
      </c>
      <c r="I95" s="107"/>
    </row>
    <row r="96" spans="1:9" ht="24.95" customHeight="1">
      <c r="A96" s="140" t="str">
        <f>IF('Výsledková listina'!D95&lt;&gt;"",A95+1,"")</f>
        <v/>
      </c>
      <c r="B96" s="68"/>
      <c r="C96" s="64" t="str">
        <f>'Startovní listina'!G97</f>
        <v/>
      </c>
      <c r="D96" s="64" t="str">
        <f>'Startovní listina'!B97</f>
        <v/>
      </c>
      <c r="E96" s="65" t="str">
        <f>'Startovní listina'!C97</f>
        <v/>
      </c>
      <c r="F96" s="65" t="str">
        <f>'Startovní listina'!D97</f>
        <v/>
      </c>
      <c r="G96" s="65" t="str">
        <f>'Startovní listina'!E97</f>
        <v/>
      </c>
      <c r="H96" s="65" t="str">
        <f>'Startovní listina'!F97</f>
        <v/>
      </c>
      <c r="I96" s="70"/>
    </row>
    <row r="97" spans="1:9" ht="24.95" customHeight="1">
      <c r="A97" s="140" t="str">
        <f>IF('Výsledková listina'!D96&lt;&gt;"",A96+1,"")</f>
        <v/>
      </c>
      <c r="B97" s="68"/>
      <c r="C97" s="64" t="str">
        <f>'Startovní listina'!G98</f>
        <v/>
      </c>
      <c r="D97" s="64" t="str">
        <f>'Startovní listina'!B98</f>
        <v/>
      </c>
      <c r="E97" s="65" t="str">
        <f>'Startovní listina'!C98</f>
        <v/>
      </c>
      <c r="F97" s="65" t="str">
        <f>'Startovní listina'!D98</f>
        <v/>
      </c>
      <c r="G97" s="65" t="str">
        <f>'Startovní listina'!E98</f>
        <v/>
      </c>
      <c r="H97" s="65" t="str">
        <f>'Startovní listina'!F98</f>
        <v/>
      </c>
      <c r="I97" s="70"/>
    </row>
    <row r="98" spans="1:9" ht="24.95" customHeight="1">
      <c r="A98" s="140" t="str">
        <f>IF('Výsledková listina'!D97&lt;&gt;"",A97+1,"")</f>
        <v/>
      </c>
      <c r="B98" s="68"/>
      <c r="C98" s="64" t="str">
        <f>'Startovní listina'!G99</f>
        <v/>
      </c>
      <c r="D98" s="64" t="str">
        <f>'Startovní listina'!B99</f>
        <v/>
      </c>
      <c r="E98" s="65" t="str">
        <f>'Startovní listina'!C99</f>
        <v/>
      </c>
      <c r="F98" s="65" t="str">
        <f>'Startovní listina'!D99</f>
        <v/>
      </c>
      <c r="G98" s="65" t="str">
        <f>'Startovní listina'!E99</f>
        <v/>
      </c>
      <c r="H98" s="65" t="str">
        <f>'Startovní listina'!F99</f>
        <v/>
      </c>
      <c r="I98" s="70"/>
    </row>
    <row r="99" spans="1:9" ht="24.95" customHeight="1">
      <c r="A99" s="140" t="str">
        <f>IF('Výsledková listina'!D98&lt;&gt;"",A98+1,"")</f>
        <v/>
      </c>
      <c r="B99" s="68"/>
      <c r="C99" s="64" t="str">
        <f>'Startovní listina'!G100</f>
        <v/>
      </c>
      <c r="D99" s="64" t="str">
        <f>'Startovní listina'!B100</f>
        <v/>
      </c>
      <c r="E99" s="65" t="str">
        <f>'Startovní listina'!C100</f>
        <v/>
      </c>
      <c r="F99" s="65" t="str">
        <f>'Startovní listina'!D100</f>
        <v/>
      </c>
      <c r="G99" s="65" t="str">
        <f>'Startovní listina'!E100</f>
        <v/>
      </c>
      <c r="H99" s="65" t="str">
        <f>'Startovní listina'!F100</f>
        <v/>
      </c>
      <c r="I99" s="70"/>
    </row>
    <row r="100" spans="1:9" ht="24.95" customHeight="1">
      <c r="A100" s="140" t="str">
        <f>IF('Výsledková listina'!D99&lt;&gt;"",A99+1,"")</f>
        <v/>
      </c>
      <c r="B100" s="68"/>
      <c r="C100" s="64" t="str">
        <f>'Startovní listina'!G101</f>
        <v/>
      </c>
      <c r="D100" s="64" t="str">
        <f>'Startovní listina'!B101</f>
        <v/>
      </c>
      <c r="E100" s="65" t="str">
        <f>'Startovní listina'!C101</f>
        <v/>
      </c>
      <c r="F100" s="65" t="str">
        <f>'Startovní listina'!D101</f>
        <v/>
      </c>
      <c r="G100" s="65" t="str">
        <f>'Startovní listina'!E101</f>
        <v/>
      </c>
      <c r="H100" s="65" t="str">
        <f>'Startovní listina'!F101</f>
        <v/>
      </c>
      <c r="I100" s="70"/>
    </row>
    <row r="101" spans="1:9" ht="24.95" customHeight="1">
      <c r="A101" s="140" t="str">
        <f>IF('Výsledková listina'!D100&lt;&gt;"",A100+1,"")</f>
        <v/>
      </c>
      <c r="B101" s="68"/>
      <c r="C101" s="64" t="str">
        <f>'Startovní listina'!G102</f>
        <v/>
      </c>
      <c r="D101" s="64" t="str">
        <f>'Startovní listina'!B102</f>
        <v/>
      </c>
      <c r="E101" s="65" t="str">
        <f>'Startovní listina'!C102</f>
        <v/>
      </c>
      <c r="F101" s="65" t="str">
        <f>'Startovní listina'!D102</f>
        <v/>
      </c>
      <c r="G101" s="65" t="str">
        <f>'Startovní listina'!E102</f>
        <v/>
      </c>
      <c r="H101" s="65" t="str">
        <f>'Startovní listina'!F102</f>
        <v/>
      </c>
      <c r="I101" s="70"/>
    </row>
    <row r="102" spans="1:9" ht="24.95" customHeight="1">
      <c r="A102" s="140" t="str">
        <f>IF('Výsledková listina'!D101&lt;&gt;"",A101+1,"")</f>
        <v/>
      </c>
      <c r="B102" s="68"/>
      <c r="C102" s="64" t="str">
        <f>'Startovní listina'!G103</f>
        <v/>
      </c>
      <c r="D102" s="64" t="str">
        <f>'Startovní listina'!B103</f>
        <v/>
      </c>
      <c r="E102" s="65" t="str">
        <f>'Startovní listina'!C103</f>
        <v/>
      </c>
      <c r="F102" s="65" t="str">
        <f>'Startovní listina'!D103</f>
        <v/>
      </c>
      <c r="G102" s="65" t="str">
        <f>'Startovní listina'!E103</f>
        <v/>
      </c>
      <c r="H102" s="65" t="str">
        <f>'Startovní listina'!F103</f>
        <v/>
      </c>
      <c r="I102" s="70"/>
    </row>
    <row r="103" spans="1:9" ht="24.95" customHeight="1">
      <c r="A103" s="140" t="str">
        <f>IF('Výsledková listina'!D102&lt;&gt;"",A102+1,"")</f>
        <v/>
      </c>
      <c r="B103" s="68"/>
      <c r="C103" s="64" t="str">
        <f>'Startovní listina'!G104</f>
        <v/>
      </c>
      <c r="D103" s="64" t="str">
        <f>'Startovní listina'!B104</f>
        <v/>
      </c>
      <c r="E103" s="65" t="str">
        <f>'Startovní listina'!C104</f>
        <v/>
      </c>
      <c r="F103" s="65" t="str">
        <f>'Startovní listina'!D104</f>
        <v/>
      </c>
      <c r="G103" s="65" t="str">
        <f>'Startovní listina'!E104</f>
        <v/>
      </c>
      <c r="H103" s="65" t="str">
        <f>'Startovní listina'!F104</f>
        <v/>
      </c>
      <c r="I103" s="70"/>
    </row>
    <row r="104" spans="1:9" ht="24.95" customHeight="1">
      <c r="A104" s="140" t="str">
        <f>IF('Výsledková listina'!D103&lt;&gt;"",A103+1,"")</f>
        <v/>
      </c>
      <c r="B104" s="68"/>
      <c r="C104" s="64" t="str">
        <f>'Startovní listina'!G105</f>
        <v/>
      </c>
      <c r="D104" s="64" t="str">
        <f>'Startovní listina'!B105</f>
        <v/>
      </c>
      <c r="E104" s="65" t="str">
        <f>'Startovní listina'!C105</f>
        <v/>
      </c>
      <c r="F104" s="65" t="str">
        <f>'Startovní listina'!D105</f>
        <v/>
      </c>
      <c r="G104" s="65" t="str">
        <f>'Startovní listina'!E105</f>
        <v/>
      </c>
      <c r="H104" s="65" t="str">
        <f>'Startovní listina'!F105</f>
        <v/>
      </c>
      <c r="I104" s="70"/>
    </row>
    <row r="105" spans="1:9" ht="24.95" customHeight="1">
      <c r="A105" s="104" t="str">
        <f>IF('Výsledková listina'!D105&lt;&gt;"",A104+1,"")</f>
        <v/>
      </c>
      <c r="B105" s="68"/>
      <c r="C105" s="64" t="str">
        <f>'Startovní listina'!G106</f>
        <v/>
      </c>
      <c r="D105" s="64" t="str">
        <f>'Startovní listina'!B106</f>
        <v/>
      </c>
      <c r="E105" s="65" t="str">
        <f>'Startovní listina'!C106</f>
        <v/>
      </c>
      <c r="F105" s="65" t="str">
        <f>'Startovní listina'!D106</f>
        <v/>
      </c>
      <c r="G105" s="65" t="str">
        <f>'Startovní listina'!E106</f>
        <v/>
      </c>
      <c r="H105" s="65" t="str">
        <f>'Startovní listina'!F106</f>
        <v/>
      </c>
      <c r="I105" s="70"/>
    </row>
    <row r="106" spans="1:9" ht="24.95" customHeight="1">
      <c r="A106" s="104" t="str">
        <f>IF('Výsledková listina'!D106&lt;&gt;"",A105+1,"")</f>
        <v/>
      </c>
      <c r="B106" s="68"/>
      <c r="C106" s="64" t="str">
        <f>'Startovní listina'!G107</f>
        <v/>
      </c>
      <c r="D106" s="64" t="str">
        <f>'Startovní listina'!B107</f>
        <v/>
      </c>
      <c r="E106" s="65" t="str">
        <f>'Startovní listina'!C107</f>
        <v/>
      </c>
      <c r="F106" s="65" t="str">
        <f>'Startovní listina'!D107</f>
        <v/>
      </c>
      <c r="G106" s="65" t="str">
        <f>'Startovní listina'!E107</f>
        <v/>
      </c>
      <c r="H106" s="65" t="str">
        <f>'Startovní listina'!F107</f>
        <v/>
      </c>
      <c r="I106" s="70"/>
    </row>
    <row r="107" spans="1:9" ht="24.95" customHeight="1">
      <c r="A107" s="104" t="str">
        <f>IF('Výsledková listina'!D107&lt;&gt;"",A106+1,"")</f>
        <v/>
      </c>
      <c r="B107" s="68"/>
      <c r="C107" s="64" t="str">
        <f>'Startovní listina'!G108</f>
        <v/>
      </c>
      <c r="D107" s="64" t="str">
        <f>'Startovní listina'!B108</f>
        <v/>
      </c>
      <c r="E107" s="65" t="str">
        <f>'Startovní listina'!C108</f>
        <v/>
      </c>
      <c r="F107" s="65" t="str">
        <f>'Startovní listina'!D108</f>
        <v/>
      </c>
      <c r="G107" s="65" t="str">
        <f>'Startovní listina'!E108</f>
        <v/>
      </c>
      <c r="H107" s="65" t="str">
        <f>'Startovní listina'!F108</f>
        <v/>
      </c>
      <c r="I107" s="70"/>
    </row>
    <row r="108" spans="1:9" ht="24.95" customHeight="1">
      <c r="A108" s="104" t="str">
        <f>IF('Výsledková listina'!D108&lt;&gt;"",A107+1,"")</f>
        <v/>
      </c>
      <c r="B108" s="68"/>
      <c r="C108" s="64" t="str">
        <f>'Startovní listina'!G109</f>
        <v/>
      </c>
      <c r="D108" s="64" t="str">
        <f>'Startovní listina'!B109</f>
        <v/>
      </c>
      <c r="E108" s="65" t="str">
        <f>'Startovní listina'!C109</f>
        <v/>
      </c>
      <c r="F108" s="65" t="str">
        <f>'Startovní listina'!D109</f>
        <v/>
      </c>
      <c r="G108" s="65" t="str">
        <f>'Startovní listina'!E109</f>
        <v/>
      </c>
      <c r="H108" s="65" t="str">
        <f>'Startovní listina'!F109</f>
        <v/>
      </c>
      <c r="I108" s="70"/>
    </row>
    <row r="109" spans="1:9" ht="24.95" customHeight="1">
      <c r="A109" s="104" t="str">
        <f>IF('Výsledková listina'!D109&lt;&gt;"",A108+1,"")</f>
        <v/>
      </c>
      <c r="B109" s="68"/>
      <c r="C109" s="64" t="str">
        <f>'Startovní listina'!G110</f>
        <v/>
      </c>
      <c r="D109" s="64" t="str">
        <f>'Startovní listina'!B110</f>
        <v/>
      </c>
      <c r="E109" s="65" t="str">
        <f>'Startovní listina'!C110</f>
        <v/>
      </c>
      <c r="F109" s="65" t="str">
        <f>'Startovní listina'!D110</f>
        <v/>
      </c>
      <c r="G109" s="65" t="str">
        <f>'Startovní listina'!E110</f>
        <v/>
      </c>
      <c r="H109" s="65" t="str">
        <f>'Startovní listina'!F110</f>
        <v/>
      </c>
      <c r="I109" s="70"/>
    </row>
    <row r="110" spans="1:9" ht="24.95" customHeight="1">
      <c r="A110" s="104" t="str">
        <f>IF('Výsledková listina'!D110&lt;&gt;"",A109+1,"")</f>
        <v/>
      </c>
      <c r="B110" s="68"/>
      <c r="C110" s="64" t="str">
        <f>'Startovní listina'!G111</f>
        <v/>
      </c>
      <c r="D110" s="64" t="str">
        <f>'Startovní listina'!B111</f>
        <v/>
      </c>
      <c r="E110" s="65" t="str">
        <f>'Startovní listina'!C111</f>
        <v/>
      </c>
      <c r="F110" s="65" t="str">
        <f>'Startovní listina'!D111</f>
        <v/>
      </c>
      <c r="G110" s="65" t="str">
        <f>'Startovní listina'!E111</f>
        <v/>
      </c>
      <c r="H110" s="65" t="str">
        <f>'Startovní listina'!F111</f>
        <v/>
      </c>
      <c r="I110" s="70"/>
    </row>
    <row r="111" spans="1:9" ht="24.95" customHeight="1">
      <c r="A111" s="104" t="str">
        <f>IF('Výsledková listina'!D111&lt;&gt;"",A110+1,"")</f>
        <v/>
      </c>
      <c r="B111" s="68"/>
      <c r="C111" s="64" t="str">
        <f>'Startovní listina'!G112</f>
        <v/>
      </c>
      <c r="D111" s="64" t="str">
        <f>'Startovní listina'!B112</f>
        <v/>
      </c>
      <c r="E111" s="65" t="str">
        <f>'Startovní listina'!C112</f>
        <v/>
      </c>
      <c r="F111" s="65" t="str">
        <f>'Startovní listina'!D112</f>
        <v/>
      </c>
      <c r="G111" s="65" t="str">
        <f>'Startovní listina'!E112</f>
        <v/>
      </c>
      <c r="H111" s="65" t="str">
        <f>'Startovní listina'!F112</f>
        <v/>
      </c>
      <c r="I111" s="70"/>
    </row>
    <row r="112" spans="1:9" ht="24.95" customHeight="1">
      <c r="A112" s="104" t="str">
        <f>IF('Výsledková listina'!D112&lt;&gt;"",A111+1,"")</f>
        <v/>
      </c>
      <c r="B112" s="68"/>
      <c r="C112" s="64" t="str">
        <f>'Startovní listina'!G113</f>
        <v/>
      </c>
      <c r="D112" s="64" t="str">
        <f>'Startovní listina'!B113</f>
        <v/>
      </c>
      <c r="E112" s="65" t="str">
        <f>'Startovní listina'!C113</f>
        <v/>
      </c>
      <c r="F112" s="65" t="str">
        <f>'Startovní listina'!D113</f>
        <v/>
      </c>
      <c r="G112" s="65" t="str">
        <f>'Startovní listina'!E113</f>
        <v/>
      </c>
      <c r="H112" s="65" t="str">
        <f>'Startovní listina'!F113</f>
        <v/>
      </c>
      <c r="I112" s="70"/>
    </row>
    <row r="113" spans="1:9" ht="24.95" customHeight="1">
      <c r="A113" s="104" t="str">
        <f>IF('Výsledková listina'!D113&lt;&gt;"",A112+1,"")</f>
        <v/>
      </c>
      <c r="B113" s="68"/>
      <c r="C113" s="64" t="str">
        <f>'Startovní listina'!G114</f>
        <v/>
      </c>
      <c r="D113" s="64" t="str">
        <f>'Startovní listina'!B114</f>
        <v/>
      </c>
      <c r="E113" s="65" t="str">
        <f>'Startovní listina'!C114</f>
        <v/>
      </c>
      <c r="F113" s="65" t="str">
        <f>'Startovní listina'!D114</f>
        <v/>
      </c>
      <c r="G113" s="65" t="str">
        <f>'Startovní listina'!E114</f>
        <v/>
      </c>
      <c r="H113" s="65" t="str">
        <f>'Startovní listina'!F114</f>
        <v/>
      </c>
      <c r="I113" s="70"/>
    </row>
    <row r="114" spans="1:9" ht="24.95" customHeight="1">
      <c r="A114" s="104" t="str">
        <f>IF('Výsledková listina'!D114&lt;&gt;"",A113+1,"")</f>
        <v/>
      </c>
      <c r="B114" s="68"/>
      <c r="C114" s="64" t="str">
        <f>'Startovní listina'!G115</f>
        <v/>
      </c>
      <c r="D114" s="64" t="str">
        <f>'Startovní listina'!B115</f>
        <v/>
      </c>
      <c r="E114" s="65" t="str">
        <f>'Startovní listina'!C115</f>
        <v/>
      </c>
      <c r="F114" s="65" t="str">
        <f>'Startovní listina'!D115</f>
        <v/>
      </c>
      <c r="G114" s="65" t="str">
        <f>'Startovní listina'!E115</f>
        <v/>
      </c>
      <c r="H114" s="65" t="str">
        <f>'Startovní listina'!F115</f>
        <v/>
      </c>
      <c r="I114" s="70"/>
    </row>
    <row r="115" spans="1:9" ht="24.95" customHeight="1">
      <c r="A115" s="104" t="str">
        <f>IF('Výsledková listina'!D115&lt;&gt;"",A114+1,"")</f>
        <v/>
      </c>
      <c r="B115" s="68"/>
      <c r="C115" s="64" t="str">
        <f>'Startovní listina'!G116</f>
        <v/>
      </c>
      <c r="D115" s="64" t="str">
        <f>'Startovní listina'!B116</f>
        <v/>
      </c>
      <c r="E115" s="65" t="str">
        <f>'Startovní listina'!C116</f>
        <v/>
      </c>
      <c r="F115" s="65" t="str">
        <f>'Startovní listina'!D116</f>
        <v/>
      </c>
      <c r="G115" s="65" t="str">
        <f>'Startovní listina'!E116</f>
        <v/>
      </c>
      <c r="H115" s="65" t="str">
        <f>'Startovní listina'!F116</f>
        <v/>
      </c>
      <c r="I115" s="70"/>
    </row>
    <row r="116" spans="1:9" ht="24.95" customHeight="1">
      <c r="A116" s="104" t="str">
        <f>IF('Výsledková listina'!D116&lt;&gt;"",A115+1,"")</f>
        <v/>
      </c>
      <c r="B116" s="68"/>
      <c r="C116" s="64" t="str">
        <f>'Startovní listina'!G117</f>
        <v/>
      </c>
      <c r="D116" s="64" t="str">
        <f>'Startovní listina'!B117</f>
        <v/>
      </c>
      <c r="E116" s="65" t="str">
        <f>'Startovní listina'!C117</f>
        <v/>
      </c>
      <c r="F116" s="65" t="str">
        <f>'Startovní listina'!D117</f>
        <v/>
      </c>
      <c r="G116" s="65" t="str">
        <f>'Startovní listina'!E117</f>
        <v/>
      </c>
      <c r="H116" s="65" t="str">
        <f>'Startovní listina'!F117</f>
        <v/>
      </c>
      <c r="I116" s="70"/>
    </row>
    <row r="117" spans="1:9" ht="24.95" customHeight="1">
      <c r="A117" s="104" t="str">
        <f>IF('Výsledková listina'!D117&lt;&gt;"",A116+1,"")</f>
        <v/>
      </c>
      <c r="B117" s="68"/>
      <c r="C117" s="64" t="str">
        <f>'Startovní listina'!G118</f>
        <v/>
      </c>
      <c r="D117" s="64" t="str">
        <f>'Startovní listina'!B118</f>
        <v/>
      </c>
      <c r="E117" s="65" t="str">
        <f>'Startovní listina'!C118</f>
        <v/>
      </c>
      <c r="F117" s="65" t="str">
        <f>'Startovní listina'!D118</f>
        <v/>
      </c>
      <c r="G117" s="65" t="str">
        <f>'Startovní listina'!E118</f>
        <v/>
      </c>
      <c r="H117" s="65" t="str">
        <f>'Startovní listina'!F118</f>
        <v/>
      </c>
      <c r="I117" s="70"/>
    </row>
    <row r="118" spans="1:9" ht="24.95" customHeight="1">
      <c r="A118" s="104" t="str">
        <f>IF('Výsledková listina'!D118&lt;&gt;"",A117+1,"")</f>
        <v/>
      </c>
      <c r="B118" s="68"/>
      <c r="C118" s="64" t="str">
        <f>'Startovní listina'!G119</f>
        <v/>
      </c>
      <c r="D118" s="64" t="str">
        <f>'Startovní listina'!B119</f>
        <v/>
      </c>
      <c r="E118" s="65" t="str">
        <f>'Startovní listina'!C119</f>
        <v/>
      </c>
      <c r="F118" s="65" t="str">
        <f>'Startovní listina'!D119</f>
        <v/>
      </c>
      <c r="G118" s="65" t="str">
        <f>'Startovní listina'!E119</f>
        <v/>
      </c>
      <c r="H118" s="65" t="str">
        <f>'Startovní listina'!F119</f>
        <v/>
      </c>
      <c r="I118" s="70"/>
    </row>
    <row r="119" spans="1:9" ht="24.95" customHeight="1">
      <c r="A119" s="104" t="str">
        <f>IF('Výsledková listina'!D119&lt;&gt;"",A118+1,"")</f>
        <v/>
      </c>
      <c r="B119" s="68"/>
      <c r="C119" s="64" t="str">
        <f>'Startovní listina'!G120</f>
        <v/>
      </c>
      <c r="D119" s="64" t="str">
        <f>'Startovní listina'!B120</f>
        <v/>
      </c>
      <c r="E119" s="65" t="str">
        <f>'Startovní listina'!C120</f>
        <v/>
      </c>
      <c r="F119" s="65" t="str">
        <f>'Startovní listina'!D120</f>
        <v/>
      </c>
      <c r="G119" s="65" t="str">
        <f>'Startovní listina'!E120</f>
        <v/>
      </c>
      <c r="H119" s="65" t="str">
        <f>'Startovní listina'!F120</f>
        <v/>
      </c>
      <c r="I119" s="70"/>
    </row>
    <row r="120" spans="1:9" ht="24.95" customHeight="1">
      <c r="A120" s="104" t="str">
        <f>IF('Výsledková listina'!D120&lt;&gt;"",A119+1,"")</f>
        <v/>
      </c>
      <c r="B120" s="68"/>
      <c r="C120" s="64" t="str">
        <f>'Startovní listina'!G121</f>
        <v/>
      </c>
      <c r="D120" s="64" t="str">
        <f>'Startovní listina'!B121</f>
        <v/>
      </c>
      <c r="E120" s="65" t="str">
        <f>'Startovní listina'!C121</f>
        <v/>
      </c>
      <c r="F120" s="65" t="str">
        <f>'Startovní listina'!D121</f>
        <v/>
      </c>
      <c r="G120" s="65" t="str">
        <f>'Startovní listina'!E121</f>
        <v/>
      </c>
      <c r="H120" s="65" t="str">
        <f>'Startovní listina'!F121</f>
        <v/>
      </c>
      <c r="I120" s="70"/>
    </row>
    <row r="121" spans="1:9" ht="24.95" customHeight="1">
      <c r="A121" s="104" t="str">
        <f>IF('Výsledková listina'!D121&lt;&gt;"",A120+1,"")</f>
        <v/>
      </c>
      <c r="B121" s="68"/>
      <c r="C121" s="64" t="str">
        <f>'Startovní listina'!G122</f>
        <v/>
      </c>
      <c r="D121" s="64" t="str">
        <f>'Startovní listina'!B122</f>
        <v/>
      </c>
      <c r="E121" s="65" t="str">
        <f>'Startovní listina'!C122</f>
        <v/>
      </c>
      <c r="F121" s="65" t="str">
        <f>'Startovní listina'!D122</f>
        <v/>
      </c>
      <c r="G121" s="65" t="str">
        <f>'Startovní listina'!E122</f>
        <v/>
      </c>
      <c r="H121" s="65" t="str">
        <f>'Startovní listina'!F122</f>
        <v/>
      </c>
      <c r="I121" s="70"/>
    </row>
    <row r="122" spans="1:9" ht="24.95" customHeight="1">
      <c r="A122" s="104" t="str">
        <f>IF('Výsledková listina'!D122&lt;&gt;"",A121+1,"")</f>
        <v/>
      </c>
      <c r="B122" s="68"/>
      <c r="C122" s="64" t="str">
        <f>'Startovní listina'!G123</f>
        <v/>
      </c>
      <c r="D122" s="64" t="str">
        <f>'Startovní listina'!B123</f>
        <v/>
      </c>
      <c r="E122" s="65" t="str">
        <f>'Startovní listina'!C123</f>
        <v/>
      </c>
      <c r="F122" s="65" t="str">
        <f>'Startovní listina'!D123</f>
        <v/>
      </c>
      <c r="G122" s="65" t="str">
        <f>'Startovní listina'!E123</f>
        <v/>
      </c>
      <c r="H122" s="65" t="str">
        <f>'Startovní listina'!F123</f>
        <v/>
      </c>
      <c r="I122" s="70"/>
    </row>
    <row r="123" spans="1:9" ht="24.95" customHeight="1">
      <c r="A123" s="104" t="str">
        <f>IF('Výsledková listina'!D123&lt;&gt;"",A122+1,"")</f>
        <v/>
      </c>
      <c r="B123" s="68"/>
      <c r="C123" s="64" t="str">
        <f>'Startovní listina'!G124</f>
        <v/>
      </c>
      <c r="D123" s="64" t="str">
        <f>'Startovní listina'!B124</f>
        <v/>
      </c>
      <c r="E123" s="65" t="str">
        <f>'Startovní listina'!C124</f>
        <v/>
      </c>
      <c r="F123" s="65" t="str">
        <f>'Startovní listina'!D124</f>
        <v/>
      </c>
      <c r="G123" s="65" t="str">
        <f>'Startovní listina'!E124</f>
        <v/>
      </c>
      <c r="H123" s="65" t="str">
        <f>'Startovní listina'!F124</f>
        <v/>
      </c>
      <c r="I123" s="70"/>
    </row>
    <row r="124" spans="1:9" ht="24.95" customHeight="1">
      <c r="A124" s="104" t="str">
        <f>IF('Výsledková listina'!D124&lt;&gt;"",A123+1,"")</f>
        <v/>
      </c>
      <c r="B124" s="68"/>
      <c r="C124" s="64" t="str">
        <f>'Startovní listina'!G125</f>
        <v/>
      </c>
      <c r="D124" s="64" t="str">
        <f>'Startovní listina'!B125</f>
        <v/>
      </c>
      <c r="E124" s="65" t="str">
        <f>'Startovní listina'!C125</f>
        <v/>
      </c>
      <c r="F124" s="65" t="str">
        <f>'Startovní listina'!D125</f>
        <v/>
      </c>
      <c r="G124" s="65" t="str">
        <f>'Startovní listina'!E125</f>
        <v/>
      </c>
      <c r="H124" s="65" t="str">
        <f>'Startovní listina'!F125</f>
        <v/>
      </c>
      <c r="I124" s="70"/>
    </row>
    <row r="125" spans="1:9" ht="24.95" customHeight="1">
      <c r="A125" s="104" t="str">
        <f>IF('Výsledková listina'!D125&lt;&gt;"",A124+1,"")</f>
        <v/>
      </c>
      <c r="B125" s="68"/>
      <c r="C125" s="64" t="str">
        <f>'Startovní listina'!G126</f>
        <v/>
      </c>
      <c r="D125" s="64" t="str">
        <f>'Startovní listina'!B126</f>
        <v/>
      </c>
      <c r="E125" s="65" t="str">
        <f>'Startovní listina'!C126</f>
        <v/>
      </c>
      <c r="F125" s="65" t="str">
        <f>'Startovní listina'!D126</f>
        <v/>
      </c>
      <c r="G125" s="65" t="str">
        <f>'Startovní listina'!E126</f>
        <v/>
      </c>
      <c r="H125" s="65" t="str">
        <f>'Startovní listina'!F126</f>
        <v/>
      </c>
      <c r="I125" s="70"/>
    </row>
    <row r="126" spans="1:9" ht="24.95" customHeight="1">
      <c r="A126" s="104" t="str">
        <f>IF('Výsledková listina'!D126&lt;&gt;"",A125+1,"")</f>
        <v/>
      </c>
      <c r="B126" s="68"/>
      <c r="C126" s="64" t="str">
        <f>'Startovní listina'!G127</f>
        <v/>
      </c>
      <c r="D126" s="64" t="str">
        <f>'Startovní listina'!B127</f>
        <v/>
      </c>
      <c r="E126" s="65" t="str">
        <f>'Startovní listina'!C127</f>
        <v/>
      </c>
      <c r="F126" s="65" t="str">
        <f>'Startovní listina'!D127</f>
        <v/>
      </c>
      <c r="G126" s="65" t="str">
        <f>'Startovní listina'!E127</f>
        <v/>
      </c>
      <c r="H126" s="65" t="str">
        <f>'Startovní listina'!F127</f>
        <v/>
      </c>
      <c r="I126" s="70"/>
    </row>
    <row r="127" spans="1:9" ht="24.95" customHeight="1">
      <c r="A127" s="104" t="str">
        <f>IF('Výsledková listina'!D127&lt;&gt;"",A126+1,"")</f>
        <v/>
      </c>
      <c r="B127" s="68"/>
      <c r="C127" s="64" t="str">
        <f>'Startovní listina'!G128</f>
        <v/>
      </c>
      <c r="D127" s="64" t="str">
        <f>'Startovní listina'!B128</f>
        <v/>
      </c>
      <c r="E127" s="65" t="str">
        <f>'Startovní listina'!C128</f>
        <v/>
      </c>
      <c r="F127" s="65" t="str">
        <f>'Startovní listina'!D128</f>
        <v/>
      </c>
      <c r="G127" s="65" t="str">
        <f>'Startovní listina'!E128</f>
        <v/>
      </c>
      <c r="H127" s="65" t="str">
        <f>'Startovní listina'!F128</f>
        <v/>
      </c>
      <c r="I127" s="70"/>
    </row>
    <row r="128" spans="1:9" ht="24.95" customHeight="1">
      <c r="A128" s="104" t="str">
        <f>IF('Výsledková listina'!D128&lt;&gt;"",A127+1,"")</f>
        <v/>
      </c>
      <c r="B128" s="68"/>
      <c r="C128" s="64" t="str">
        <f>'Startovní listina'!G129</f>
        <v/>
      </c>
      <c r="D128" s="64" t="str">
        <f>'Startovní listina'!B129</f>
        <v/>
      </c>
      <c r="E128" s="65" t="str">
        <f>'Startovní listina'!C129</f>
        <v/>
      </c>
      <c r="F128" s="65" t="str">
        <f>'Startovní listina'!D129</f>
        <v/>
      </c>
      <c r="G128" s="65" t="str">
        <f>'Startovní listina'!E129</f>
        <v/>
      </c>
      <c r="H128" s="65" t="str">
        <f>'Startovní listina'!F129</f>
        <v/>
      </c>
      <c r="I128" s="70"/>
    </row>
    <row r="129" spans="1:41" ht="24.95" customHeight="1">
      <c r="A129" s="104" t="str">
        <f>IF('Výsledková listina'!D129&lt;&gt;"",A128+1,"")</f>
        <v/>
      </c>
      <c r="B129" s="68"/>
      <c r="C129" s="64" t="str">
        <f>'Startovní listina'!G130</f>
        <v/>
      </c>
      <c r="D129" s="64" t="str">
        <f>'Startovní listina'!B130</f>
        <v/>
      </c>
      <c r="E129" s="65" t="str">
        <f>'Startovní listina'!C130</f>
        <v/>
      </c>
      <c r="F129" s="65" t="str">
        <f>'Startovní listina'!D130</f>
        <v/>
      </c>
      <c r="G129" s="65" t="str">
        <f>'Startovní listina'!E130</f>
        <v/>
      </c>
      <c r="H129" s="65" t="str">
        <f>'Startovní listina'!F130</f>
        <v/>
      </c>
      <c r="I129" s="70"/>
    </row>
    <row r="130" spans="1:41" ht="24.95" customHeight="1">
      <c r="A130" s="104" t="str">
        <f>IF('Výsledková listina'!D130&lt;&gt;"",A129+1,"")</f>
        <v/>
      </c>
      <c r="B130" s="68"/>
      <c r="C130" s="64" t="str">
        <f>'Startovní listina'!G131</f>
        <v/>
      </c>
      <c r="D130" s="64" t="str">
        <f>'Startovní listina'!B131</f>
        <v/>
      </c>
      <c r="E130" s="65" t="str">
        <f>'Startovní listina'!C131</f>
        <v/>
      </c>
      <c r="F130" s="65" t="str">
        <f>'Startovní listina'!D131</f>
        <v/>
      </c>
      <c r="G130" s="65" t="str">
        <f>'Startovní listina'!E131</f>
        <v/>
      </c>
      <c r="H130" s="65" t="str">
        <f>'Startovní listina'!F131</f>
        <v/>
      </c>
      <c r="I130" s="70"/>
    </row>
    <row r="131" spans="1:41" ht="24.95" customHeight="1">
      <c r="A131" s="104" t="str">
        <f>IF('Výsledková listina'!D131&lt;&gt;"",A130+1,"")</f>
        <v/>
      </c>
      <c r="B131" s="68"/>
      <c r="C131" s="64" t="str">
        <f>'Startovní listina'!G132</f>
        <v/>
      </c>
      <c r="D131" s="64" t="str">
        <f>'Startovní listina'!B132</f>
        <v/>
      </c>
      <c r="E131" s="65" t="str">
        <f>'Startovní listina'!C132</f>
        <v/>
      </c>
      <c r="F131" s="65" t="str">
        <f>'Startovní listina'!D132</f>
        <v/>
      </c>
      <c r="G131" s="65" t="str">
        <f>'Startovní listina'!E132</f>
        <v/>
      </c>
      <c r="H131" s="65" t="str">
        <f>'Startovní listina'!F132</f>
        <v/>
      </c>
      <c r="I131" s="70"/>
    </row>
    <row r="132" spans="1:41" ht="24.95" customHeight="1">
      <c r="A132" s="104" t="str">
        <f>IF('Výsledková listina'!D132&lt;&gt;"",A131+1,"")</f>
        <v/>
      </c>
      <c r="B132" s="68"/>
      <c r="C132" s="64" t="str">
        <f>'Startovní listina'!G133</f>
        <v/>
      </c>
      <c r="D132" s="64" t="str">
        <f>'Startovní listina'!B133</f>
        <v/>
      </c>
      <c r="E132" s="65" t="str">
        <f>'Startovní listina'!C133</f>
        <v/>
      </c>
      <c r="F132" s="65" t="str">
        <f>'Startovní listina'!D133</f>
        <v/>
      </c>
      <c r="G132" s="65" t="str">
        <f>'Startovní listina'!E133</f>
        <v/>
      </c>
      <c r="H132" s="65" t="str">
        <f>'Startovní listina'!F133</f>
        <v/>
      </c>
      <c r="I132" s="70"/>
    </row>
    <row r="133" spans="1:41" ht="24.95" customHeight="1">
      <c r="A133" s="104" t="str">
        <f>IF('Výsledková listina'!D133&lt;&gt;"",A132+1,"")</f>
        <v/>
      </c>
      <c r="B133" s="68"/>
      <c r="C133" s="64" t="str">
        <f>'Startovní listina'!G134</f>
        <v/>
      </c>
      <c r="D133" s="64" t="str">
        <f>'Startovní listina'!B134</f>
        <v/>
      </c>
      <c r="E133" s="65" t="str">
        <f>'Startovní listina'!C134</f>
        <v/>
      </c>
      <c r="F133" s="65" t="str">
        <f>'Startovní listina'!D134</f>
        <v/>
      </c>
      <c r="G133" s="65" t="str">
        <f>'Startovní listina'!E134</f>
        <v/>
      </c>
      <c r="H133" s="65" t="str">
        <f>'Startovní listina'!F134</f>
        <v/>
      </c>
      <c r="I133" s="70"/>
    </row>
    <row r="134" spans="1:41" ht="24.95" customHeight="1">
      <c r="A134" s="104" t="str">
        <f>IF('Výsledková listina'!D134&lt;&gt;"",A133+1,"")</f>
        <v/>
      </c>
      <c r="B134" s="68"/>
      <c r="C134" s="64" t="str">
        <f>'Startovní listina'!G135</f>
        <v/>
      </c>
      <c r="D134" s="64" t="str">
        <f>'Startovní listina'!B135</f>
        <v/>
      </c>
      <c r="E134" s="65" t="str">
        <f>'Startovní listina'!C135</f>
        <v/>
      </c>
      <c r="F134" s="65" t="str">
        <f>'Startovní listina'!D135</f>
        <v/>
      </c>
      <c r="G134" s="65" t="str">
        <f>'Startovní listina'!E135</f>
        <v/>
      </c>
      <c r="H134" s="65" t="str">
        <f>'Startovní listina'!F135</f>
        <v/>
      </c>
      <c r="I134" s="70"/>
    </row>
    <row r="135" spans="1:41" ht="24.95" customHeight="1">
      <c r="A135" s="104" t="str">
        <f>IF('Výsledková listina'!D135&lt;&gt;"",A134+1,"")</f>
        <v/>
      </c>
      <c r="B135" s="68"/>
      <c r="C135" s="64" t="str">
        <f>'Startovní listina'!G136</f>
        <v/>
      </c>
      <c r="D135" s="64" t="str">
        <f>'Startovní listina'!B136</f>
        <v/>
      </c>
      <c r="E135" s="65" t="str">
        <f>'Startovní listina'!C136</f>
        <v/>
      </c>
      <c r="F135" s="65" t="str">
        <f>'Startovní listina'!D136</f>
        <v/>
      </c>
      <c r="G135" s="65" t="str">
        <f>'Startovní listina'!E136</f>
        <v/>
      </c>
      <c r="H135" s="65" t="str">
        <f>'Startovní listina'!F136</f>
        <v/>
      </c>
      <c r="I135" s="70"/>
    </row>
    <row r="136" spans="1:41" ht="24.95" customHeight="1">
      <c r="A136" s="104" t="str">
        <f>IF('Výsledková listina'!D136&lt;&gt;"",A135+1,"")</f>
        <v/>
      </c>
      <c r="B136" s="68"/>
      <c r="C136" s="64" t="str">
        <f>'Startovní listina'!G137</f>
        <v/>
      </c>
      <c r="D136" s="64" t="str">
        <f>'Startovní listina'!B137</f>
        <v/>
      </c>
      <c r="E136" s="65" t="str">
        <f>'Startovní listina'!C137</f>
        <v/>
      </c>
      <c r="F136" s="65" t="str">
        <f>'Startovní listina'!D137</f>
        <v/>
      </c>
      <c r="G136" s="65" t="str">
        <f>'Startovní listina'!E137</f>
        <v/>
      </c>
      <c r="H136" s="65" t="str">
        <f>'Startovní listina'!F137</f>
        <v/>
      </c>
      <c r="I136" s="70"/>
    </row>
    <row r="137" spans="1:41" ht="24.95" customHeight="1">
      <c r="A137" s="63" t="str">
        <f>IF('Výsledková listina'!D137&lt;&gt;"",A136+1,"")</f>
        <v/>
      </c>
      <c r="B137" s="68"/>
      <c r="C137" s="64" t="str">
        <f>'Startovní listina'!G138</f>
        <v/>
      </c>
      <c r="D137" s="64" t="str">
        <f>'Startovní listina'!B138</f>
        <v/>
      </c>
      <c r="E137" s="65" t="str">
        <f>'Startovní listina'!C138</f>
        <v/>
      </c>
      <c r="F137" s="65" t="str">
        <f>'Startovní listina'!D138</f>
        <v/>
      </c>
      <c r="G137" s="65" t="str">
        <f>'Startovní listina'!E138</f>
        <v/>
      </c>
      <c r="H137" s="65" t="str">
        <f>'Startovní listina'!F138</f>
        <v/>
      </c>
      <c r="I137" s="70"/>
    </row>
    <row r="138" spans="1:41" ht="24.95" customHeight="1">
      <c r="A138" s="63" t="str">
        <f>IF('Výsledková listina'!D138&lt;&gt;"",A137+1,"")</f>
        <v/>
      </c>
      <c r="B138" s="68"/>
      <c r="C138" s="64" t="str">
        <f>'Startovní listina'!G139</f>
        <v/>
      </c>
      <c r="D138" s="64" t="str">
        <f>'Startovní listina'!B139</f>
        <v/>
      </c>
      <c r="E138" s="65" t="str">
        <f>'Startovní listina'!C139</f>
        <v/>
      </c>
      <c r="F138" s="65" t="str">
        <f>'Startovní listina'!D139</f>
        <v/>
      </c>
      <c r="G138" s="65" t="str">
        <f>'Startovní listina'!E139</f>
        <v/>
      </c>
      <c r="H138" s="65" t="str">
        <f>'Startovní listina'!F139</f>
        <v/>
      </c>
      <c r="I138" s="70"/>
    </row>
    <row r="139" spans="1:41" ht="24.95" customHeight="1">
      <c r="A139" s="63" t="str">
        <f>IF('Výsledková listina'!D139&lt;&gt;"",A138+1,"")</f>
        <v/>
      </c>
      <c r="B139" s="68"/>
      <c r="C139" s="64" t="str">
        <f>'Startovní listina'!G140</f>
        <v/>
      </c>
      <c r="D139" s="64" t="str">
        <f>'Startovní listina'!B140</f>
        <v/>
      </c>
      <c r="E139" s="65" t="str">
        <f>'Startovní listina'!C140</f>
        <v/>
      </c>
      <c r="F139" s="65" t="str">
        <f>'Startovní listina'!D140</f>
        <v/>
      </c>
      <c r="G139" s="65" t="str">
        <f>'Startovní listina'!E140</f>
        <v/>
      </c>
      <c r="H139" s="65" t="str">
        <f>'Startovní listina'!F140</f>
        <v/>
      </c>
      <c r="I139" s="70"/>
    </row>
    <row r="140" spans="1:41" s="58" customFormat="1" ht="24.95" customHeight="1" thickBot="1">
      <c r="A140" s="63" t="str">
        <f>IF('Výsledková listina'!D140&lt;&gt;"",A139+1,"")</f>
        <v/>
      </c>
      <c r="B140" s="69"/>
      <c r="C140" s="66" t="str">
        <f>'Startovní listina'!G141</f>
        <v/>
      </c>
      <c r="D140" s="66" t="str">
        <f>'Startovní listina'!B141</f>
        <v/>
      </c>
      <c r="E140" s="67" t="str">
        <f>'Startovní listina'!C141</f>
        <v/>
      </c>
      <c r="F140" s="67" t="str">
        <f>'Startovní listina'!D141</f>
        <v/>
      </c>
      <c r="G140" s="67" t="str">
        <f>'Startovní listina'!E141</f>
        <v/>
      </c>
      <c r="H140" s="67" t="str">
        <f>'Startovní listina'!F141</f>
        <v/>
      </c>
      <c r="I140" s="7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</row>
    <row r="141" spans="1:41" s="41" customFormat="1">
      <c r="C141" s="53"/>
      <c r="D141" s="52"/>
      <c r="E141" s="49"/>
      <c r="F141" s="49"/>
      <c r="G141" s="53"/>
      <c r="H141" s="53"/>
      <c r="I141" s="52"/>
    </row>
    <row r="142" spans="1:41" s="41" customFormat="1">
      <c r="C142" s="53"/>
      <c r="D142" s="52"/>
      <c r="E142" s="49"/>
      <c r="F142" s="49"/>
      <c r="G142" s="53"/>
      <c r="H142" s="53"/>
      <c r="I142" s="52"/>
    </row>
    <row r="143" spans="1:41" s="41" customFormat="1">
      <c r="C143" s="53"/>
      <c r="D143" s="52"/>
      <c r="E143" s="49"/>
      <c r="F143" s="49"/>
      <c r="G143" s="53"/>
      <c r="H143" s="53"/>
      <c r="I143" s="52"/>
    </row>
    <row r="144" spans="1:41" s="41" customFormat="1">
      <c r="C144" s="53"/>
      <c r="D144" s="52"/>
      <c r="E144" s="49"/>
      <c r="F144" s="49"/>
      <c r="G144" s="53"/>
      <c r="H144" s="53"/>
      <c r="I144" s="52"/>
    </row>
    <row r="145" spans="3:9" s="41" customFormat="1" ht="13.5" thickBot="1">
      <c r="C145" s="53"/>
      <c r="D145" s="52"/>
      <c r="E145" s="49"/>
      <c r="F145" s="49"/>
      <c r="G145" s="53"/>
      <c r="H145" s="53"/>
      <c r="I145" s="52"/>
    </row>
    <row r="146" spans="3:9" s="41" customFormat="1">
      <c r="C146" s="53"/>
      <c r="D146" s="245" t="s">
        <v>13</v>
      </c>
      <c r="E146" s="246"/>
      <c r="F146" s="246"/>
      <c r="G146" s="246"/>
      <c r="H146" s="247"/>
      <c r="I146" s="52"/>
    </row>
    <row r="147" spans="3:9" s="41" customFormat="1">
      <c r="C147" s="53"/>
      <c r="D147" s="248"/>
      <c r="E147" s="249"/>
      <c r="F147" s="249"/>
      <c r="G147" s="249"/>
      <c r="H147" s="250"/>
      <c r="I147" s="52"/>
    </row>
    <row r="148" spans="3:9" s="41" customFormat="1">
      <c r="C148" s="53"/>
      <c r="D148" s="248"/>
      <c r="E148" s="249"/>
      <c r="F148" s="249"/>
      <c r="G148" s="249"/>
      <c r="H148" s="250"/>
      <c r="I148" s="52"/>
    </row>
    <row r="149" spans="3:9" s="41" customFormat="1">
      <c r="C149" s="53"/>
      <c r="D149" s="248"/>
      <c r="E149" s="249"/>
      <c r="F149" s="249"/>
      <c r="G149" s="249"/>
      <c r="H149" s="250"/>
      <c r="I149" s="52"/>
    </row>
    <row r="150" spans="3:9" s="41" customFormat="1">
      <c r="C150" s="53"/>
      <c r="D150" s="248"/>
      <c r="E150" s="249"/>
      <c r="F150" s="249"/>
      <c r="G150" s="249"/>
      <c r="H150" s="250"/>
      <c r="I150" s="52"/>
    </row>
    <row r="151" spans="3:9" s="41" customFormat="1">
      <c r="D151" s="248"/>
      <c r="E151" s="249"/>
      <c r="F151" s="249"/>
      <c r="G151" s="249"/>
      <c r="H151" s="250"/>
      <c r="I151" s="54"/>
    </row>
    <row r="152" spans="3:9" s="41" customFormat="1" ht="13.5" thickBot="1">
      <c r="D152" s="251"/>
      <c r="E152" s="252"/>
      <c r="F152" s="252"/>
      <c r="G152" s="252"/>
      <c r="H152" s="253"/>
      <c r="I152" s="54"/>
    </row>
    <row r="153" spans="3:9" s="41" customFormat="1">
      <c r="G153" s="54"/>
      <c r="I153" s="54"/>
    </row>
    <row r="154" spans="3:9" s="41" customFormat="1">
      <c r="G154" s="54"/>
      <c r="I154" s="54"/>
    </row>
    <row r="155" spans="3:9" s="41" customFormat="1">
      <c r="G155" s="54"/>
      <c r="I155" s="54"/>
    </row>
    <row r="156" spans="3:9" s="41" customFormat="1">
      <c r="G156" s="54"/>
      <c r="I156" s="54"/>
    </row>
    <row r="157" spans="3:9" s="41" customFormat="1">
      <c r="G157" s="54"/>
      <c r="I157" s="54"/>
    </row>
    <row r="158" spans="3:9" s="41" customFormat="1">
      <c r="G158" s="54"/>
      <c r="I158" s="54"/>
    </row>
    <row r="159" spans="3:9" s="41" customFormat="1">
      <c r="G159" s="54"/>
      <c r="I159" s="54"/>
    </row>
    <row r="160" spans="3:9" s="41" customFormat="1">
      <c r="G160" s="54"/>
      <c r="I160" s="54"/>
    </row>
    <row r="161" spans="7:9" s="41" customFormat="1">
      <c r="G161" s="54"/>
      <c r="I161" s="54"/>
    </row>
    <row r="162" spans="7:9" s="41" customFormat="1">
      <c r="G162" s="54"/>
      <c r="I162" s="54"/>
    </row>
    <row r="163" spans="7:9" s="41" customFormat="1">
      <c r="G163" s="54"/>
      <c r="I163" s="54"/>
    </row>
    <row r="164" spans="7:9" s="41" customFormat="1">
      <c r="G164" s="54"/>
      <c r="I164" s="54"/>
    </row>
    <row r="165" spans="7:9" s="41" customFormat="1">
      <c r="G165" s="54"/>
      <c r="I165" s="54"/>
    </row>
    <row r="166" spans="7:9" s="41" customFormat="1">
      <c r="G166" s="54"/>
      <c r="I166" s="54"/>
    </row>
    <row r="167" spans="7:9" s="41" customFormat="1">
      <c r="G167" s="54"/>
      <c r="I167" s="54"/>
    </row>
    <row r="168" spans="7:9" s="41" customFormat="1">
      <c r="G168" s="54"/>
      <c r="I168" s="54"/>
    </row>
    <row r="169" spans="7:9" s="41" customFormat="1">
      <c r="G169" s="54"/>
      <c r="I169" s="54"/>
    </row>
    <row r="170" spans="7:9" s="41" customFormat="1">
      <c r="G170" s="54"/>
      <c r="I170" s="54"/>
    </row>
    <row r="171" spans="7:9" s="41" customFormat="1">
      <c r="G171" s="54"/>
      <c r="I171" s="54"/>
    </row>
    <row r="172" spans="7:9" s="41" customFormat="1">
      <c r="G172" s="54"/>
      <c r="I172" s="54"/>
    </row>
    <row r="173" spans="7:9" s="41" customFormat="1">
      <c r="G173" s="54"/>
      <c r="I173" s="54"/>
    </row>
    <row r="174" spans="7:9" s="41" customFormat="1">
      <c r="G174" s="54"/>
      <c r="I174" s="54"/>
    </row>
    <row r="175" spans="7:9" s="41" customFormat="1">
      <c r="G175" s="54"/>
      <c r="I175" s="54"/>
    </row>
    <row r="176" spans="7:9" s="41" customFormat="1">
      <c r="G176" s="54"/>
      <c r="I176" s="54"/>
    </row>
    <row r="177" spans="7:9" s="41" customFormat="1">
      <c r="G177" s="54"/>
      <c r="I177" s="54"/>
    </row>
    <row r="178" spans="7:9" s="41" customFormat="1">
      <c r="G178" s="54"/>
      <c r="I178" s="54"/>
    </row>
    <row r="179" spans="7:9" s="41" customFormat="1">
      <c r="G179" s="54"/>
      <c r="I179" s="54"/>
    </row>
    <row r="180" spans="7:9" s="41" customFormat="1">
      <c r="G180" s="54"/>
      <c r="I180" s="54"/>
    </row>
    <row r="181" spans="7:9" s="41" customFormat="1">
      <c r="G181" s="54"/>
      <c r="I181" s="54"/>
    </row>
    <row r="182" spans="7:9" s="41" customFormat="1">
      <c r="G182" s="54"/>
      <c r="I182" s="54"/>
    </row>
    <row r="183" spans="7:9" s="41" customFormat="1">
      <c r="G183" s="54"/>
      <c r="I183" s="54"/>
    </row>
    <row r="184" spans="7:9" s="41" customFormat="1">
      <c r="G184" s="54"/>
      <c r="I184" s="54"/>
    </row>
    <row r="185" spans="7:9" s="41" customFormat="1">
      <c r="G185" s="54"/>
      <c r="I185" s="54"/>
    </row>
    <row r="186" spans="7:9" s="41" customFormat="1">
      <c r="G186" s="54"/>
      <c r="I186" s="54"/>
    </row>
    <row r="187" spans="7:9" s="41" customFormat="1">
      <c r="G187" s="54"/>
      <c r="I187" s="54"/>
    </row>
    <row r="188" spans="7:9" s="41" customFormat="1">
      <c r="G188" s="54"/>
      <c r="I188" s="54"/>
    </row>
    <row r="189" spans="7:9" s="41" customFormat="1">
      <c r="G189" s="54"/>
      <c r="I189" s="54"/>
    </row>
    <row r="190" spans="7:9" s="41" customFormat="1">
      <c r="G190" s="54"/>
      <c r="I190" s="54"/>
    </row>
    <row r="191" spans="7:9" s="41" customFormat="1">
      <c r="G191" s="54"/>
      <c r="I191" s="54"/>
    </row>
    <row r="192" spans="7:9" s="41" customFormat="1">
      <c r="G192" s="54"/>
      <c r="I192" s="54"/>
    </row>
    <row r="193" spans="7:9" s="41" customFormat="1">
      <c r="G193" s="54"/>
      <c r="I193" s="54"/>
    </row>
    <row r="194" spans="7:9" s="41" customFormat="1">
      <c r="G194" s="54"/>
      <c r="I194" s="54"/>
    </row>
    <row r="195" spans="7:9" s="41" customFormat="1">
      <c r="G195" s="54"/>
      <c r="I195" s="54"/>
    </row>
    <row r="196" spans="7:9" s="41" customFormat="1">
      <c r="G196" s="54"/>
      <c r="I196" s="54"/>
    </row>
    <row r="197" spans="7:9" s="41" customFormat="1">
      <c r="G197" s="54"/>
      <c r="I197" s="54"/>
    </row>
    <row r="198" spans="7:9" s="41" customFormat="1">
      <c r="G198" s="54"/>
      <c r="I198" s="54"/>
    </row>
    <row r="199" spans="7:9" s="41" customFormat="1">
      <c r="G199" s="54"/>
      <c r="I199" s="54"/>
    </row>
    <row r="200" spans="7:9" s="41" customFormat="1">
      <c r="G200" s="54"/>
      <c r="I200" s="54"/>
    </row>
    <row r="201" spans="7:9" s="41" customFormat="1">
      <c r="G201" s="54"/>
      <c r="I201" s="54"/>
    </row>
    <row r="202" spans="7:9" s="41" customFormat="1">
      <c r="G202" s="54"/>
      <c r="I202" s="54"/>
    </row>
    <row r="203" spans="7:9" s="41" customFormat="1">
      <c r="G203" s="54"/>
      <c r="I203" s="54"/>
    </row>
    <row r="204" spans="7:9" s="41" customFormat="1">
      <c r="G204" s="54"/>
      <c r="I204" s="54"/>
    </row>
    <row r="205" spans="7:9" s="41" customFormat="1">
      <c r="G205" s="54"/>
      <c r="I205" s="54"/>
    </row>
    <row r="206" spans="7:9" s="41" customFormat="1">
      <c r="G206" s="54"/>
      <c r="I206" s="54"/>
    </row>
    <row r="207" spans="7:9" s="41" customFormat="1">
      <c r="G207" s="54"/>
      <c r="I207" s="54"/>
    </row>
    <row r="208" spans="7:9" s="41" customFormat="1">
      <c r="G208" s="54"/>
      <c r="I208" s="54"/>
    </row>
    <row r="209" spans="7:9" s="41" customFormat="1">
      <c r="G209" s="54"/>
      <c r="I209" s="54"/>
    </row>
    <row r="210" spans="7:9" s="41" customFormat="1">
      <c r="G210" s="54"/>
      <c r="I210" s="54"/>
    </row>
    <row r="211" spans="7:9" s="41" customFormat="1">
      <c r="G211" s="54"/>
      <c r="I211" s="54"/>
    </row>
    <row r="212" spans="7:9" s="41" customFormat="1">
      <c r="G212" s="54"/>
      <c r="I212" s="54"/>
    </row>
    <row r="213" spans="7:9" s="41" customFormat="1">
      <c r="G213" s="54"/>
      <c r="I213" s="54"/>
    </row>
    <row r="214" spans="7:9" s="41" customFormat="1">
      <c r="G214" s="54"/>
      <c r="I214" s="54"/>
    </row>
    <row r="215" spans="7:9" s="41" customFormat="1">
      <c r="G215" s="54"/>
      <c r="I215" s="54"/>
    </row>
    <row r="216" spans="7:9" s="41" customFormat="1">
      <c r="G216" s="54"/>
      <c r="I216" s="54"/>
    </row>
    <row r="217" spans="7:9" s="41" customFormat="1">
      <c r="G217" s="54"/>
      <c r="I217" s="54"/>
    </row>
    <row r="218" spans="7:9" s="41" customFormat="1">
      <c r="G218" s="54"/>
      <c r="I218" s="54"/>
    </row>
    <row r="219" spans="7:9" s="41" customFormat="1">
      <c r="G219" s="54"/>
      <c r="I219" s="54"/>
    </row>
    <row r="220" spans="7:9" s="41" customFormat="1">
      <c r="G220" s="54"/>
      <c r="I220" s="54"/>
    </row>
    <row r="221" spans="7:9" s="41" customFormat="1">
      <c r="G221" s="54"/>
      <c r="I221" s="54"/>
    </row>
    <row r="222" spans="7:9" s="41" customFormat="1">
      <c r="G222" s="54"/>
      <c r="I222" s="54"/>
    </row>
    <row r="223" spans="7:9" s="41" customFormat="1">
      <c r="G223" s="54"/>
      <c r="I223" s="54"/>
    </row>
  </sheetData>
  <sheetProtection password="CC36" sheet="1" objects="1" scenarios="1" deleteRows="0" sort="0"/>
  <sortState ref="B5:I141">
    <sortCondition ref="I5:I141"/>
  </sortState>
  <mergeCells count="5">
    <mergeCell ref="A1:I1"/>
    <mergeCell ref="A3:I3"/>
    <mergeCell ref="D146:H152"/>
    <mergeCell ref="A2:I2"/>
    <mergeCell ref="K2:O14"/>
  </mergeCells>
  <phoneticPr fontId="4" type="noConversion"/>
  <conditionalFormatting sqref="I5">
    <cfRule type="cellIs" dxfId="2" priority="1" operator="lessThan">
      <formula>0.0659143518518518</formula>
    </cfRule>
  </conditionalFormatting>
  <pageMargins left="0.51181102362204722" right="0" top="0.51181102362204722" bottom="0.19685039370078741" header="0.43307086614173229" footer="0.15748031496062992"/>
  <pageSetup paperSize="9" scale="57" orientation="portrait" horizontalDpi="4294967293" verticalDpi="4294967293" r:id="rId1"/>
  <headerFooter scaleWithDoc="0" alignWithMargins="0"/>
  <rowBreaks count="1" manualBreakCount="1">
    <brk id="72" max="8" man="1"/>
  </row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8"/>
  <dimension ref="A1:AO223"/>
  <sheetViews>
    <sheetView showGridLines="0" showWhiteSpace="0" zoomScale="95" zoomScaleNormal="95" workbookViewId="0">
      <pane ySplit="4" topLeftCell="A53" activePane="bottomLeft" state="frozen"/>
      <selection pane="bottomLeft" activeCell="M22" sqref="M22"/>
    </sheetView>
  </sheetViews>
  <sheetFormatPr defaultRowHeight="12.75"/>
  <cols>
    <col min="1" max="1" width="8.28515625" style="42" bestFit="1" customWidth="1"/>
    <col min="2" max="2" width="9.140625" style="42"/>
    <col min="3" max="3" width="8.7109375" style="42" customWidth="1"/>
    <col min="4" max="4" width="9.140625" style="42"/>
    <col min="5" max="5" width="21" style="42" customWidth="1"/>
    <col min="6" max="6" width="20.140625" style="42" customWidth="1"/>
    <col min="7" max="7" width="13.140625" style="57" customWidth="1"/>
    <col min="8" max="8" width="45.42578125" style="42" customWidth="1"/>
    <col min="9" max="9" width="11.7109375" style="57" customWidth="1"/>
    <col min="10" max="10" width="3.42578125" style="41" customWidth="1"/>
    <col min="11" max="41" width="9.140625" style="41"/>
    <col min="42" max="16384" width="9.140625" style="42"/>
  </cols>
  <sheetData>
    <row r="1" spans="1:41" ht="48.75" customHeight="1" thickBot="1">
      <c r="A1" s="239" t="str">
        <f>"Výsledková listina - Bystřickem kolem Vírské přehrady "&amp;'Prezenční listina'!O2</f>
        <v>Výsledková listina - Bystřickem kolem Vírské přehrady 2016</v>
      </c>
      <c r="B1" s="240"/>
      <c r="C1" s="240"/>
      <c r="D1" s="240"/>
      <c r="E1" s="240"/>
      <c r="F1" s="240"/>
      <c r="G1" s="240"/>
      <c r="H1" s="240"/>
      <c r="I1" s="241"/>
    </row>
    <row r="2" spans="1:41" ht="26.25" customHeight="1">
      <c r="A2" s="254" t="str">
        <f>'Prezenční listina'!O2-2004&amp;". ročník"</f>
        <v>12. ročník</v>
      </c>
      <c r="B2" s="255"/>
      <c r="C2" s="255"/>
      <c r="D2" s="255"/>
      <c r="E2" s="255"/>
      <c r="F2" s="255"/>
      <c r="G2" s="255"/>
      <c r="H2" s="255"/>
      <c r="I2" s="256"/>
      <c r="K2" s="257" t="s">
        <v>28</v>
      </c>
      <c r="L2" s="258"/>
      <c r="M2" s="258"/>
      <c r="N2" s="258"/>
      <c r="O2" s="259"/>
    </row>
    <row r="3" spans="1:41" ht="18.75" customHeight="1" thickBot="1">
      <c r="A3" s="242">
        <f>'Startovní listina'!A3:G3</f>
        <v>42518</v>
      </c>
      <c r="B3" s="243"/>
      <c r="C3" s="243"/>
      <c r="D3" s="243"/>
      <c r="E3" s="243"/>
      <c r="F3" s="243"/>
      <c r="G3" s="243"/>
      <c r="H3" s="243"/>
      <c r="I3" s="244"/>
      <c r="K3" s="260"/>
      <c r="L3" s="261"/>
      <c r="M3" s="261"/>
      <c r="N3" s="261"/>
      <c r="O3" s="262"/>
    </row>
    <row r="4" spans="1:41" ht="25.5" customHeight="1" thickBot="1">
      <c r="A4" s="59" t="s">
        <v>9</v>
      </c>
      <c r="B4" s="60" t="s">
        <v>10</v>
      </c>
      <c r="C4" s="61" t="s">
        <v>3</v>
      </c>
      <c r="D4" s="60" t="s">
        <v>7</v>
      </c>
      <c r="E4" s="61" t="s">
        <v>6</v>
      </c>
      <c r="F4" s="61" t="s">
        <v>0</v>
      </c>
      <c r="G4" s="61" t="s">
        <v>1</v>
      </c>
      <c r="H4" s="61" t="s">
        <v>4</v>
      </c>
      <c r="I4" s="62" t="s">
        <v>8</v>
      </c>
      <c r="K4" s="260"/>
      <c r="L4" s="261"/>
      <c r="M4" s="261"/>
      <c r="N4" s="261"/>
      <c r="O4" s="262"/>
    </row>
    <row r="5" spans="1:41" s="139" customFormat="1" ht="24.95" customHeight="1">
      <c r="A5" s="134">
        <v>1</v>
      </c>
      <c r="B5" s="135">
        <v>1</v>
      </c>
      <c r="C5" s="213" t="str">
        <f>'Startovní listina'!G27</f>
        <v>A</v>
      </c>
      <c r="D5" s="136">
        <f>'Startovní listina'!B27</f>
        <v>26</v>
      </c>
      <c r="E5" s="137" t="str">
        <f>'Startovní listina'!C27</f>
        <v>Janů</v>
      </c>
      <c r="F5" s="137" t="str">
        <f>'Startovní listina'!D27</f>
        <v>Jan</v>
      </c>
      <c r="G5" s="137">
        <f>'Startovní listina'!E27</f>
        <v>1993</v>
      </c>
      <c r="H5" s="137" t="str">
        <f>'Startovní listina'!F27</f>
        <v>Hvězda Pardubice Salomon</v>
      </c>
      <c r="I5" s="194" t="s">
        <v>268</v>
      </c>
      <c r="J5" s="138"/>
      <c r="K5" s="260"/>
      <c r="L5" s="261"/>
      <c r="M5" s="261"/>
      <c r="N5" s="261"/>
      <c r="O5" s="262"/>
      <c r="P5" s="138"/>
      <c r="Q5" s="138"/>
      <c r="R5" s="138"/>
      <c r="S5" s="138"/>
      <c r="T5" s="138"/>
      <c r="U5" s="138"/>
      <c r="V5" s="138"/>
      <c r="W5" s="138"/>
      <c r="X5" s="138"/>
      <c r="Y5" s="138"/>
      <c r="Z5" s="138"/>
      <c r="AA5" s="138"/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38"/>
      <c r="AN5" s="138"/>
      <c r="AO5" s="138"/>
    </row>
    <row r="6" spans="1:41" s="139" customFormat="1" ht="24.95" customHeight="1">
      <c r="A6" s="140">
        <f>IF('výsledky dle kategorií'!D5&lt;&gt;"",A5+1,"")</f>
        <v>2</v>
      </c>
      <c r="B6" s="135">
        <v>2</v>
      </c>
      <c r="C6" s="214" t="str">
        <f>'Startovní listina'!G12</f>
        <v>A</v>
      </c>
      <c r="D6" s="141">
        <f>'Startovní listina'!B12</f>
        <v>8</v>
      </c>
      <c r="E6" s="142" t="str">
        <f>'Startovní listina'!C12</f>
        <v>Koudelka</v>
      </c>
      <c r="F6" s="142" t="str">
        <f>'Startovní listina'!D12</f>
        <v>Lukáš</v>
      </c>
      <c r="G6" s="142">
        <f>'Startovní listina'!E12</f>
        <v>1983</v>
      </c>
      <c r="H6" s="142" t="str">
        <f>'Startovní listina'!F12</f>
        <v>AK Drnovice</v>
      </c>
      <c r="I6" s="143" t="s">
        <v>253</v>
      </c>
      <c r="J6" s="138"/>
      <c r="K6" s="260"/>
      <c r="L6" s="261"/>
      <c r="M6" s="261"/>
      <c r="N6" s="261"/>
      <c r="O6" s="262"/>
      <c r="P6" s="138"/>
      <c r="Q6" s="138"/>
      <c r="R6" s="138"/>
      <c r="S6" s="138"/>
      <c r="T6" s="138"/>
      <c r="U6" s="138"/>
      <c r="V6" s="138"/>
      <c r="W6" s="138"/>
      <c r="X6" s="138"/>
      <c r="Y6" s="138"/>
      <c r="Z6" s="138"/>
      <c r="AA6" s="138"/>
      <c r="AB6" s="138"/>
      <c r="AC6" s="138"/>
      <c r="AD6" s="138"/>
      <c r="AE6" s="138"/>
      <c r="AF6" s="138"/>
      <c r="AG6" s="138"/>
      <c r="AH6" s="138"/>
      <c r="AI6" s="138"/>
      <c r="AJ6" s="138"/>
      <c r="AK6" s="138"/>
      <c r="AL6" s="138"/>
      <c r="AM6" s="138"/>
      <c r="AN6" s="138"/>
      <c r="AO6" s="138"/>
    </row>
    <row r="7" spans="1:41" s="145" customFormat="1" ht="24.95" customHeight="1">
      <c r="A7" s="140">
        <f>IF('výsledky dle kategorií'!D7&lt;&gt;"",A6+1,"")</f>
        <v>3</v>
      </c>
      <c r="B7" s="135">
        <v>3</v>
      </c>
      <c r="C7" s="214" t="str">
        <f>'Startovní listina'!G26</f>
        <v>A</v>
      </c>
      <c r="D7" s="141">
        <f>'Startovní listina'!B26</f>
        <v>24</v>
      </c>
      <c r="E7" s="142" t="str">
        <f>'Startovní listina'!C26</f>
        <v>Šebánek</v>
      </c>
      <c r="F7" s="142" t="str">
        <f>'Startovní listina'!D26</f>
        <v>Petr</v>
      </c>
      <c r="G7" s="142">
        <f>'Startovní listina'!E26</f>
        <v>1979</v>
      </c>
      <c r="H7" s="142" t="str">
        <f>'Startovní listina'!F26</f>
        <v>Rájec-Jestřebí</v>
      </c>
      <c r="I7" s="143" t="s">
        <v>267</v>
      </c>
      <c r="J7" s="144"/>
      <c r="K7" s="260"/>
      <c r="L7" s="261"/>
      <c r="M7" s="261"/>
      <c r="N7" s="261"/>
      <c r="O7" s="262"/>
      <c r="P7" s="144"/>
      <c r="Q7" s="144"/>
      <c r="R7" s="144"/>
      <c r="S7" s="144"/>
      <c r="T7" s="144"/>
      <c r="U7" s="144"/>
      <c r="V7" s="144"/>
      <c r="W7" s="144"/>
      <c r="X7" s="144"/>
      <c r="Y7" s="144"/>
      <c r="Z7" s="144"/>
      <c r="AA7" s="144"/>
      <c r="AB7" s="144"/>
      <c r="AC7" s="144"/>
      <c r="AD7" s="144"/>
      <c r="AE7" s="144"/>
      <c r="AF7" s="144"/>
      <c r="AG7" s="144"/>
      <c r="AH7" s="144"/>
      <c r="AI7" s="144"/>
      <c r="AJ7" s="144"/>
      <c r="AK7" s="144"/>
      <c r="AL7" s="144"/>
      <c r="AM7" s="144"/>
      <c r="AN7" s="144"/>
      <c r="AO7" s="144"/>
    </row>
    <row r="8" spans="1:41" s="145" customFormat="1" ht="24.95" customHeight="1">
      <c r="A8" s="140">
        <f>IF('výsledky dle kategorií'!D9&lt;&gt;"",A7+1,"")</f>
        <v>4</v>
      </c>
      <c r="B8" s="135">
        <v>4</v>
      </c>
      <c r="C8" s="214" t="str">
        <f>'Startovní listina'!G6</f>
        <v>A</v>
      </c>
      <c r="D8" s="141">
        <f>'Startovní listina'!B6</f>
        <v>2</v>
      </c>
      <c r="E8" s="142" t="str">
        <f>'Startovní listina'!C6</f>
        <v>Vintrlík</v>
      </c>
      <c r="F8" s="142" t="str">
        <f>'Startovní listina'!D6</f>
        <v>Martin</v>
      </c>
      <c r="G8" s="142">
        <f>'Startovní listina'!E6</f>
        <v>1977</v>
      </c>
      <c r="H8" s="142" t="str">
        <f>'Startovní listina'!F6</f>
        <v>Triatlon Křepice</v>
      </c>
      <c r="I8" s="143" t="s">
        <v>248</v>
      </c>
      <c r="J8" s="144"/>
      <c r="K8" s="260"/>
      <c r="L8" s="261"/>
      <c r="M8" s="261"/>
      <c r="N8" s="261"/>
      <c r="O8" s="262"/>
      <c r="P8" s="144"/>
      <c r="Q8" s="144"/>
      <c r="R8" s="144"/>
      <c r="S8" s="144"/>
      <c r="T8" s="144"/>
      <c r="U8" s="144"/>
      <c r="V8" s="144"/>
      <c r="W8" s="144"/>
      <c r="X8" s="144"/>
      <c r="Y8" s="144"/>
      <c r="Z8" s="144"/>
      <c r="AA8" s="144"/>
      <c r="AB8" s="144"/>
      <c r="AC8" s="144"/>
      <c r="AD8" s="144"/>
      <c r="AE8" s="144"/>
      <c r="AF8" s="144"/>
      <c r="AG8" s="144"/>
      <c r="AH8" s="144"/>
      <c r="AI8" s="144"/>
      <c r="AJ8" s="144"/>
      <c r="AK8" s="144"/>
      <c r="AL8" s="144"/>
      <c r="AM8" s="144"/>
      <c r="AN8" s="144"/>
      <c r="AO8" s="144"/>
    </row>
    <row r="9" spans="1:41" s="145" customFormat="1" ht="24.95" customHeight="1">
      <c r="A9" s="140">
        <f>IF('výsledky dle kategorií'!D10&lt;&gt;"",A8+1,"")</f>
        <v>5</v>
      </c>
      <c r="B9" s="135">
        <v>5</v>
      </c>
      <c r="C9" s="214" t="str">
        <f>'Startovní listina'!G53</f>
        <v>A</v>
      </c>
      <c r="D9" s="141">
        <f>'Startovní listina'!B53</f>
        <v>58</v>
      </c>
      <c r="E9" s="142" t="str">
        <f>'Startovní listina'!C53</f>
        <v>Polcar</v>
      </c>
      <c r="F9" s="142" t="str">
        <f>'Startovní listina'!D53</f>
        <v>Jiří</v>
      </c>
      <c r="G9" s="142">
        <f>'Startovní listina'!E53</f>
        <v>1977</v>
      </c>
      <c r="H9" s="142" t="str">
        <f>'Startovní listina'!F53</f>
        <v>AC Moravská Slávia Brno</v>
      </c>
      <c r="I9" s="143" t="s">
        <v>294</v>
      </c>
      <c r="J9" s="144"/>
      <c r="K9" s="260"/>
      <c r="L9" s="261"/>
      <c r="M9" s="261"/>
      <c r="N9" s="261"/>
      <c r="O9" s="262"/>
      <c r="P9" s="144"/>
      <c r="Q9" s="144"/>
      <c r="R9" s="144"/>
      <c r="S9" s="144"/>
      <c r="T9" s="144"/>
      <c r="U9" s="144"/>
      <c r="V9" s="144"/>
      <c r="W9" s="144"/>
      <c r="X9" s="144"/>
      <c r="Y9" s="144"/>
      <c r="Z9" s="144"/>
      <c r="AA9" s="144"/>
      <c r="AB9" s="144"/>
      <c r="AC9" s="144"/>
      <c r="AD9" s="144"/>
      <c r="AE9" s="144"/>
      <c r="AF9" s="144"/>
      <c r="AG9" s="144"/>
      <c r="AH9" s="144"/>
      <c r="AI9" s="144"/>
      <c r="AJ9" s="144"/>
      <c r="AK9" s="144"/>
      <c r="AL9" s="144"/>
      <c r="AM9" s="144"/>
      <c r="AN9" s="144"/>
      <c r="AO9" s="144"/>
    </row>
    <row r="10" spans="1:41" s="145" customFormat="1" ht="24.95" customHeight="1">
      <c r="A10" s="140">
        <f>IF('výsledky dle kategorií'!D13&lt;&gt;"",A9+1,"")</f>
        <v>6</v>
      </c>
      <c r="B10" s="135">
        <v>6</v>
      </c>
      <c r="C10" s="214" t="str">
        <f>'Startovní listina'!G33</f>
        <v>A</v>
      </c>
      <c r="D10" s="141">
        <f>'Startovní listina'!B33</f>
        <v>34</v>
      </c>
      <c r="E10" s="142" t="str">
        <f>'Startovní listina'!C33</f>
        <v>Oberreiter</v>
      </c>
      <c r="F10" s="142" t="str">
        <f>'Startovní listina'!D33</f>
        <v>Martin</v>
      </c>
      <c r="G10" s="142">
        <f>'Startovní listina'!E33</f>
        <v>1988</v>
      </c>
      <c r="H10" s="142" t="str">
        <f>'Startovní listina'!F33</f>
        <v>Polná</v>
      </c>
      <c r="I10" s="143" t="s">
        <v>274</v>
      </c>
      <c r="J10" s="144"/>
      <c r="K10" s="260"/>
      <c r="L10" s="261"/>
      <c r="M10" s="261"/>
      <c r="N10" s="261"/>
      <c r="O10" s="262"/>
      <c r="P10" s="144"/>
      <c r="Q10" s="144"/>
      <c r="R10" s="144"/>
      <c r="S10" s="144"/>
      <c r="T10" s="144"/>
      <c r="U10" s="144"/>
      <c r="V10" s="144"/>
      <c r="W10" s="144"/>
      <c r="X10" s="144"/>
      <c r="Y10" s="144"/>
      <c r="Z10" s="144"/>
      <c r="AA10" s="144"/>
      <c r="AB10" s="144"/>
      <c r="AC10" s="144"/>
      <c r="AD10" s="144"/>
      <c r="AE10" s="144"/>
      <c r="AF10" s="144"/>
      <c r="AG10" s="144"/>
      <c r="AH10" s="144"/>
      <c r="AI10" s="144"/>
      <c r="AJ10" s="144"/>
      <c r="AK10" s="144"/>
      <c r="AL10" s="144"/>
      <c r="AM10" s="144"/>
      <c r="AN10" s="144"/>
      <c r="AO10" s="144"/>
    </row>
    <row r="11" spans="1:41" s="145" customFormat="1" ht="24.95" customHeight="1">
      <c r="A11" s="140">
        <f>IF('výsledky dle kategorií'!D14&lt;&gt;"",A10+1,"")</f>
        <v>7</v>
      </c>
      <c r="B11" s="135">
        <v>7</v>
      </c>
      <c r="C11" s="214" t="str">
        <f>'Startovní listina'!G59</f>
        <v>A</v>
      </c>
      <c r="D11" s="141">
        <f>'Startovní listina'!B59</f>
        <v>64</v>
      </c>
      <c r="E11" s="142" t="str">
        <f>'Startovní listina'!C59</f>
        <v>Pokorný</v>
      </c>
      <c r="F11" s="142" t="str">
        <f>'Startovní listina'!D59</f>
        <v>Václav</v>
      </c>
      <c r="G11" s="142">
        <f>'Startovní listina'!E59</f>
        <v>1978</v>
      </c>
      <c r="H11" s="142" t="str">
        <f>'Startovní listina'!F59</f>
        <v>Brno</v>
      </c>
      <c r="I11" s="143" t="s">
        <v>300</v>
      </c>
      <c r="J11" s="144"/>
      <c r="K11" s="260"/>
      <c r="L11" s="261"/>
      <c r="M11" s="261"/>
      <c r="N11" s="261"/>
      <c r="O11" s="262"/>
      <c r="P11" s="144"/>
      <c r="Q11" s="144"/>
      <c r="R11" s="144"/>
      <c r="S11" s="144"/>
      <c r="T11" s="144"/>
      <c r="U11" s="144"/>
      <c r="V11" s="144"/>
      <c r="W11" s="144"/>
      <c r="X11" s="144"/>
      <c r="Y11" s="144"/>
      <c r="Z11" s="144"/>
      <c r="AA11" s="144"/>
      <c r="AB11" s="144"/>
      <c r="AC11" s="144"/>
      <c r="AD11" s="144"/>
      <c r="AE11" s="144"/>
      <c r="AF11" s="144"/>
      <c r="AG11" s="144"/>
      <c r="AH11" s="144"/>
      <c r="AI11" s="144"/>
      <c r="AJ11" s="144"/>
      <c r="AK11" s="144"/>
      <c r="AL11" s="144"/>
      <c r="AM11" s="144"/>
      <c r="AN11" s="144"/>
      <c r="AO11" s="144"/>
    </row>
    <row r="12" spans="1:41" s="145" customFormat="1" ht="24.95" customHeight="1">
      <c r="A12" s="140">
        <f>IF('výsledky dle kategorií'!D17&lt;&gt;"",A11+1,"")</f>
        <v>8</v>
      </c>
      <c r="B12" s="135">
        <v>8</v>
      </c>
      <c r="C12" s="214" t="str">
        <f>'Startovní listina'!G21</f>
        <v>A</v>
      </c>
      <c r="D12" s="141">
        <f>'Startovní listina'!B21</f>
        <v>18</v>
      </c>
      <c r="E12" s="142" t="str">
        <f>'Startovní listina'!C21</f>
        <v>Krejčí</v>
      </c>
      <c r="F12" s="142" t="str">
        <f>'Startovní listina'!D21</f>
        <v>Tomáš</v>
      </c>
      <c r="G12" s="142">
        <f>'Startovní listina'!E21</f>
        <v>1986</v>
      </c>
      <c r="H12" s="142" t="str">
        <f>'Startovní listina'!F21</f>
        <v>TJ Liga 100 Olomouc</v>
      </c>
      <c r="I12" s="143" t="s">
        <v>262</v>
      </c>
      <c r="J12" s="144"/>
      <c r="K12" s="260"/>
      <c r="L12" s="261"/>
      <c r="M12" s="261"/>
      <c r="N12" s="261"/>
      <c r="O12" s="262"/>
      <c r="P12" s="144"/>
      <c r="Q12" s="144"/>
      <c r="R12" s="144"/>
      <c r="S12" s="144"/>
      <c r="T12" s="144"/>
      <c r="U12" s="144"/>
      <c r="V12" s="144"/>
      <c r="W12" s="144"/>
      <c r="X12" s="144"/>
      <c r="Y12" s="144"/>
      <c r="Z12" s="144"/>
      <c r="AA12" s="144"/>
      <c r="AB12" s="144"/>
      <c r="AC12" s="144"/>
      <c r="AD12" s="144"/>
      <c r="AE12" s="144"/>
      <c r="AF12" s="144"/>
      <c r="AG12" s="144"/>
      <c r="AH12" s="144"/>
      <c r="AI12" s="144"/>
      <c r="AJ12" s="144"/>
      <c r="AK12" s="144"/>
      <c r="AL12" s="144"/>
      <c r="AM12" s="144"/>
      <c r="AN12" s="144"/>
      <c r="AO12" s="144"/>
    </row>
    <row r="13" spans="1:41" s="145" customFormat="1" ht="24.95" customHeight="1">
      <c r="A13" s="140">
        <f>IF('výsledky dle kategorií'!D20&lt;&gt;"",A12+1,"")</f>
        <v>9</v>
      </c>
      <c r="B13" s="135">
        <v>9</v>
      </c>
      <c r="C13" s="214" t="str">
        <f>'Startovní listina'!G49</f>
        <v>A</v>
      </c>
      <c r="D13" s="141">
        <f>'Startovní listina'!B49</f>
        <v>54</v>
      </c>
      <c r="E13" s="142" t="str">
        <f>'Startovní listina'!C49</f>
        <v>Kratochvíl</v>
      </c>
      <c r="F13" s="142" t="str">
        <f>'Startovní listina'!D49</f>
        <v>Jaroslav</v>
      </c>
      <c r="G13" s="142">
        <f>'Startovní listina'!E49</f>
        <v>1977</v>
      </c>
      <c r="H13" s="142" t="str">
        <f>'Startovní listina'!F49</f>
        <v>SDH Hluboké</v>
      </c>
      <c r="I13" s="143" t="s">
        <v>290</v>
      </c>
      <c r="J13" s="144"/>
      <c r="K13" s="260"/>
      <c r="L13" s="261"/>
      <c r="M13" s="261"/>
      <c r="N13" s="261"/>
      <c r="O13" s="262"/>
      <c r="P13" s="144"/>
      <c r="Q13" s="144"/>
      <c r="R13" s="144"/>
      <c r="S13" s="144"/>
      <c r="T13" s="144"/>
      <c r="U13" s="144"/>
      <c r="V13" s="144"/>
      <c r="W13" s="144"/>
      <c r="X13" s="144"/>
      <c r="Y13" s="144"/>
      <c r="Z13" s="144"/>
      <c r="AA13" s="144"/>
      <c r="AB13" s="144"/>
      <c r="AC13" s="144"/>
      <c r="AD13" s="144"/>
      <c r="AE13" s="144"/>
      <c r="AF13" s="144"/>
      <c r="AG13" s="144"/>
      <c r="AH13" s="144"/>
      <c r="AI13" s="144"/>
      <c r="AJ13" s="144"/>
      <c r="AK13" s="144"/>
      <c r="AL13" s="144"/>
      <c r="AM13" s="144"/>
      <c r="AN13" s="144"/>
      <c r="AO13" s="144"/>
    </row>
    <row r="14" spans="1:41" s="145" customFormat="1" ht="24.95" customHeight="1" thickBot="1">
      <c r="A14" s="140">
        <f>IF('výsledky dle kategorií'!D21&lt;&gt;"",A13+1,"")</f>
        <v>10</v>
      </c>
      <c r="B14" s="135">
        <v>10</v>
      </c>
      <c r="C14" s="214" t="str">
        <f>'Startovní listina'!G63</f>
        <v>A</v>
      </c>
      <c r="D14" s="141">
        <f>'Startovní listina'!B63</f>
        <v>72</v>
      </c>
      <c r="E14" s="142" t="str">
        <f>'Startovní listina'!C63</f>
        <v>Hančl</v>
      </c>
      <c r="F14" s="142" t="str">
        <f>'Startovní listina'!D63</f>
        <v>Roman</v>
      </c>
      <c r="G14" s="142">
        <f>'Startovní listina'!E63</f>
        <v>1988</v>
      </c>
      <c r="H14" s="142" t="str">
        <f>'Startovní listina'!F63</f>
        <v>Tišnov</v>
      </c>
      <c r="I14" s="143" t="s">
        <v>304</v>
      </c>
      <c r="J14" s="144"/>
      <c r="K14" s="263"/>
      <c r="L14" s="264"/>
      <c r="M14" s="264"/>
      <c r="N14" s="264"/>
      <c r="O14" s="265"/>
      <c r="P14" s="144"/>
      <c r="Q14" s="144"/>
      <c r="R14" s="144"/>
      <c r="S14" s="144"/>
      <c r="T14" s="144"/>
      <c r="U14" s="144"/>
      <c r="V14" s="144"/>
      <c r="W14" s="144"/>
      <c r="X14" s="144"/>
      <c r="Y14" s="144"/>
      <c r="Z14" s="144"/>
      <c r="AA14" s="144"/>
      <c r="AB14" s="144"/>
      <c r="AC14" s="144"/>
      <c r="AD14" s="144"/>
      <c r="AE14" s="144"/>
      <c r="AF14" s="144"/>
      <c r="AG14" s="144"/>
      <c r="AH14" s="144"/>
      <c r="AI14" s="144"/>
      <c r="AJ14" s="144"/>
      <c r="AK14" s="144"/>
      <c r="AL14" s="144"/>
      <c r="AM14" s="144"/>
      <c r="AN14" s="144"/>
      <c r="AO14" s="144"/>
    </row>
    <row r="15" spans="1:41" s="145" customFormat="1" ht="24.95" customHeight="1">
      <c r="A15" s="140">
        <f>IF('výsledky dle kategorií'!D23&lt;&gt;"",A14+1,"")</f>
        <v>11</v>
      </c>
      <c r="B15" s="135">
        <v>11</v>
      </c>
      <c r="C15" s="214" t="str">
        <f>'Startovní listina'!G19</f>
        <v>A</v>
      </c>
      <c r="D15" s="202">
        <f>'Startovní listina'!B19</f>
        <v>16</v>
      </c>
      <c r="E15" s="142" t="str">
        <f>'Startovní listina'!C19</f>
        <v>Fiala</v>
      </c>
      <c r="F15" s="142" t="str">
        <f>'Startovní listina'!D19</f>
        <v>Petr</v>
      </c>
      <c r="G15" s="142">
        <f>'Startovní listina'!E19</f>
        <v>1982</v>
      </c>
      <c r="H15" s="142" t="str">
        <f>'Startovní listina'!F19</f>
        <v>TJ Ždár</v>
      </c>
      <c r="I15" s="143" t="s">
        <v>260</v>
      </c>
      <c r="J15" s="144"/>
      <c r="K15" s="144"/>
      <c r="L15" s="144"/>
      <c r="M15" s="144"/>
      <c r="N15" s="144"/>
      <c r="O15" s="144"/>
      <c r="P15" s="144"/>
      <c r="Q15" s="144"/>
      <c r="R15" s="144"/>
      <c r="S15" s="144"/>
      <c r="T15" s="144"/>
      <c r="U15" s="144"/>
      <c r="V15" s="144"/>
      <c r="W15" s="144"/>
      <c r="X15" s="144"/>
      <c r="Y15" s="144"/>
      <c r="Z15" s="144"/>
      <c r="AA15" s="144"/>
      <c r="AB15" s="144"/>
      <c r="AC15" s="144"/>
      <c r="AD15" s="144"/>
      <c r="AE15" s="144"/>
      <c r="AF15" s="144"/>
      <c r="AG15" s="144"/>
      <c r="AH15" s="144"/>
      <c r="AI15" s="144"/>
      <c r="AJ15" s="144"/>
      <c r="AK15" s="144"/>
      <c r="AL15" s="144"/>
      <c r="AM15" s="144"/>
      <c r="AN15" s="144"/>
      <c r="AO15" s="144"/>
    </row>
    <row r="16" spans="1:41" s="145" customFormat="1" ht="24.95" customHeight="1">
      <c r="A16" s="140">
        <f>IF('výsledky dle kategorií'!D29&lt;&gt;"",A15+1,"")</f>
        <v>12</v>
      </c>
      <c r="B16" s="135">
        <v>12</v>
      </c>
      <c r="C16" s="214" t="str">
        <f>'Startovní listina'!G34</f>
        <v>A</v>
      </c>
      <c r="D16" s="141">
        <f>'Startovní listina'!B34</f>
        <v>35</v>
      </c>
      <c r="E16" s="142" t="str">
        <f>'Startovní listina'!C34</f>
        <v>Jílek</v>
      </c>
      <c r="F16" s="142" t="str">
        <f>'Startovní listina'!D34</f>
        <v>Martin</v>
      </c>
      <c r="G16" s="142">
        <f>'Startovní listina'!E34</f>
        <v>1977</v>
      </c>
      <c r="H16" s="142" t="str">
        <f>'Startovní listina'!F34</f>
        <v>TAJFUN  Litomyšl</v>
      </c>
      <c r="I16" s="143" t="s">
        <v>275</v>
      </c>
      <c r="J16" s="144"/>
      <c r="K16" s="144"/>
      <c r="L16" s="144"/>
      <c r="M16" s="144"/>
      <c r="N16" s="144"/>
      <c r="O16" s="144"/>
      <c r="P16" s="144"/>
      <c r="Q16" s="144"/>
      <c r="R16" s="144"/>
      <c r="S16" s="144"/>
      <c r="T16" s="144"/>
      <c r="U16" s="144"/>
      <c r="V16" s="144"/>
      <c r="W16" s="144"/>
      <c r="X16" s="144"/>
      <c r="Y16" s="144"/>
      <c r="Z16" s="144"/>
      <c r="AA16" s="144"/>
      <c r="AB16" s="144"/>
      <c r="AC16" s="144"/>
      <c r="AD16" s="144"/>
      <c r="AE16" s="144"/>
      <c r="AF16" s="144"/>
      <c r="AG16" s="144"/>
      <c r="AH16" s="144"/>
      <c r="AI16" s="144"/>
      <c r="AJ16" s="144"/>
      <c r="AK16" s="144"/>
      <c r="AL16" s="144"/>
      <c r="AM16" s="144"/>
      <c r="AN16" s="144"/>
      <c r="AO16" s="144"/>
    </row>
    <row r="17" spans="1:41" s="145" customFormat="1" ht="24.95" customHeight="1">
      <c r="A17" s="140">
        <f>IF('výsledky dle kategorií'!D33&lt;&gt;"",A16+1,"")</f>
        <v>13</v>
      </c>
      <c r="B17" s="135">
        <v>13</v>
      </c>
      <c r="C17" s="214" t="str">
        <f>'Startovní listina'!G50</f>
        <v>A</v>
      </c>
      <c r="D17" s="141">
        <f>'Startovní listina'!B50</f>
        <v>55</v>
      </c>
      <c r="E17" s="142" t="str">
        <f>'Startovní listina'!C50</f>
        <v>Podsedník</v>
      </c>
      <c r="F17" s="142" t="str">
        <f>'Startovní listina'!D50</f>
        <v>Marek</v>
      </c>
      <c r="G17" s="142">
        <f>'Startovní listina'!E50</f>
        <v>1985</v>
      </c>
      <c r="H17" s="142" t="str">
        <f>'Startovní listina'!F50</f>
        <v>Brno</v>
      </c>
      <c r="I17" s="143" t="s">
        <v>291</v>
      </c>
      <c r="J17" s="144"/>
      <c r="K17" s="144"/>
      <c r="L17" s="144"/>
      <c r="M17" s="144"/>
      <c r="N17" s="144"/>
      <c r="O17" s="144"/>
      <c r="P17" s="144"/>
      <c r="Q17" s="144"/>
      <c r="R17" s="144"/>
      <c r="S17" s="144"/>
      <c r="T17" s="144"/>
      <c r="U17" s="144"/>
      <c r="V17" s="144"/>
      <c r="W17" s="144"/>
      <c r="X17" s="144"/>
      <c r="Y17" s="144"/>
      <c r="Z17" s="144"/>
      <c r="AA17" s="144"/>
      <c r="AB17" s="144"/>
      <c r="AC17" s="144"/>
      <c r="AD17" s="144"/>
      <c r="AE17" s="144"/>
      <c r="AF17" s="144"/>
      <c r="AG17" s="144"/>
      <c r="AH17" s="144"/>
      <c r="AI17" s="144"/>
      <c r="AJ17" s="144"/>
      <c r="AK17" s="144"/>
      <c r="AL17" s="144"/>
      <c r="AM17" s="144"/>
      <c r="AN17" s="144"/>
      <c r="AO17" s="144"/>
    </row>
    <row r="18" spans="1:41" s="145" customFormat="1" ht="24.95" customHeight="1">
      <c r="A18" s="140">
        <f>IF('výsledky dle kategorií'!D34&lt;&gt;"",A17+1,"")</f>
        <v>14</v>
      </c>
      <c r="B18" s="135">
        <v>14</v>
      </c>
      <c r="C18" s="214" t="str">
        <f>'Startovní listina'!G29</f>
        <v>A</v>
      </c>
      <c r="D18" s="141">
        <f>'Startovní listina'!B29</f>
        <v>28</v>
      </c>
      <c r="E18" s="142" t="str">
        <f>'Startovní listina'!C29</f>
        <v>Mareš</v>
      </c>
      <c r="F18" s="142" t="str">
        <f>'Startovní listina'!D29</f>
        <v>Petr</v>
      </c>
      <c r="G18" s="142">
        <f>'Startovní listina'!E29</f>
        <v>1983</v>
      </c>
      <c r="H18" s="142" t="str">
        <f>'Startovní listina'!F29</f>
        <v>Brno</v>
      </c>
      <c r="I18" s="143" t="s">
        <v>270</v>
      </c>
      <c r="J18" s="144"/>
      <c r="K18" s="144"/>
      <c r="L18" s="144"/>
      <c r="M18" s="144"/>
      <c r="N18" s="144"/>
      <c r="O18" s="144"/>
      <c r="P18" s="144"/>
      <c r="Q18" s="144"/>
      <c r="R18" s="144"/>
      <c r="S18" s="144"/>
      <c r="T18" s="144"/>
      <c r="U18" s="144"/>
      <c r="V18" s="144"/>
      <c r="W18" s="144"/>
      <c r="X18" s="144"/>
      <c r="Y18" s="144"/>
      <c r="Z18" s="144"/>
      <c r="AA18" s="144"/>
      <c r="AB18" s="144"/>
      <c r="AC18" s="144"/>
      <c r="AD18" s="144"/>
      <c r="AE18" s="144"/>
      <c r="AF18" s="144"/>
      <c r="AG18" s="144"/>
      <c r="AH18" s="144"/>
      <c r="AI18" s="144"/>
      <c r="AJ18" s="144"/>
      <c r="AK18" s="144"/>
      <c r="AL18" s="144"/>
      <c r="AM18" s="144"/>
      <c r="AN18" s="144"/>
      <c r="AO18" s="144"/>
    </row>
    <row r="19" spans="1:41" s="145" customFormat="1" ht="24.95" customHeight="1">
      <c r="A19" s="140">
        <f>IF('výsledky dle kategorií'!D39&lt;&gt;"",A18+1,"")</f>
        <v>15</v>
      </c>
      <c r="B19" s="135">
        <v>15</v>
      </c>
      <c r="C19" s="214" t="str">
        <f>'Startovní listina'!G64</f>
        <v>A</v>
      </c>
      <c r="D19" s="141">
        <f>'Startovní listina'!B64</f>
        <v>73</v>
      </c>
      <c r="E19" s="142" t="str">
        <f>'Startovní listina'!C64</f>
        <v>Pivec</v>
      </c>
      <c r="F19" s="142" t="str">
        <f>'Startovní listina'!D64</f>
        <v>Jan</v>
      </c>
      <c r="G19" s="142">
        <f>'Startovní listina'!E64</f>
        <v>1981</v>
      </c>
      <c r="H19" s="142" t="str">
        <f>'Startovní listina'!F64</f>
        <v>HAL 3000 Brno (chalupa ve Víru)</v>
      </c>
      <c r="I19" s="143" t="s">
        <v>305</v>
      </c>
      <c r="J19" s="144"/>
      <c r="K19" s="144"/>
      <c r="L19" s="144"/>
      <c r="M19" s="146"/>
      <c r="N19" s="144"/>
      <c r="O19" s="144"/>
      <c r="P19" s="144"/>
      <c r="Q19" s="144"/>
      <c r="R19" s="144"/>
      <c r="S19" s="144"/>
      <c r="T19" s="144"/>
      <c r="U19" s="144"/>
      <c r="V19" s="144"/>
      <c r="W19" s="144"/>
      <c r="X19" s="144"/>
      <c r="Y19" s="144"/>
      <c r="Z19" s="144"/>
      <c r="AA19" s="144"/>
      <c r="AB19" s="144"/>
      <c r="AC19" s="144"/>
      <c r="AD19" s="144"/>
      <c r="AE19" s="144"/>
      <c r="AF19" s="144"/>
      <c r="AG19" s="144"/>
      <c r="AH19" s="144"/>
      <c r="AI19" s="144"/>
      <c r="AJ19" s="144"/>
      <c r="AK19" s="144"/>
      <c r="AL19" s="144"/>
      <c r="AM19" s="144"/>
      <c r="AN19" s="144"/>
      <c r="AO19" s="144"/>
    </row>
    <row r="20" spans="1:41" s="145" customFormat="1" ht="24.95" customHeight="1">
      <c r="A20" s="140">
        <f>IF('výsledky dle kategorií'!D40&lt;&gt;"",A19+1,"")</f>
        <v>16</v>
      </c>
      <c r="B20" s="135">
        <v>16</v>
      </c>
      <c r="C20" s="214" t="str">
        <f>'Startovní listina'!G54</f>
        <v>A</v>
      </c>
      <c r="D20" s="141">
        <f>'Startovní listina'!B54</f>
        <v>59</v>
      </c>
      <c r="E20" s="142" t="str">
        <f>'Startovní listina'!C54</f>
        <v>Hakl</v>
      </c>
      <c r="F20" s="142" t="str">
        <f>'Startovní listina'!D54</f>
        <v>Martin</v>
      </c>
      <c r="G20" s="142">
        <f>'Startovní listina'!E54</f>
        <v>1987</v>
      </c>
      <c r="H20" s="142" t="str">
        <f>'Startovní listina'!F54</f>
        <v>RWTTC Žďár nad Sázavou</v>
      </c>
      <c r="I20" s="143" t="s">
        <v>295</v>
      </c>
      <c r="J20" s="144"/>
      <c r="K20" s="144"/>
      <c r="L20" s="144"/>
      <c r="M20" s="144"/>
      <c r="N20" s="144"/>
      <c r="O20" s="144"/>
      <c r="P20" s="144"/>
      <c r="Q20" s="144"/>
      <c r="R20" s="144"/>
      <c r="S20" s="144"/>
      <c r="T20" s="144"/>
      <c r="U20" s="144"/>
      <c r="V20" s="144"/>
      <c r="W20" s="144"/>
      <c r="X20" s="144"/>
      <c r="Y20" s="144"/>
      <c r="Z20" s="144"/>
      <c r="AA20" s="144"/>
      <c r="AB20" s="144"/>
      <c r="AC20" s="144"/>
      <c r="AD20" s="144"/>
      <c r="AE20" s="144"/>
      <c r="AF20" s="144"/>
      <c r="AG20" s="144"/>
      <c r="AH20" s="144"/>
      <c r="AI20" s="144"/>
      <c r="AJ20" s="144"/>
      <c r="AK20" s="144"/>
      <c r="AL20" s="144"/>
      <c r="AM20" s="144"/>
      <c r="AN20" s="144"/>
      <c r="AO20" s="144"/>
    </row>
    <row r="21" spans="1:41" s="145" customFormat="1" ht="24.95" customHeight="1">
      <c r="A21" s="140">
        <f>IF('výsledky dle kategorií'!D44&lt;&gt;"",A20+1,"")</f>
        <v>17</v>
      </c>
      <c r="B21" s="135">
        <v>17</v>
      </c>
      <c r="C21" s="214" t="str">
        <f>'Startovní listina'!G16</f>
        <v>A</v>
      </c>
      <c r="D21" s="141">
        <f>'Startovní listina'!B16</f>
        <v>12</v>
      </c>
      <c r="E21" s="142" t="str">
        <f>'Startovní listina'!C16</f>
        <v>Němec</v>
      </c>
      <c r="F21" s="142" t="str">
        <f>'Startovní listina'!D16</f>
        <v>Vladimír</v>
      </c>
      <c r="G21" s="142">
        <f>'Startovní listina'!E16</f>
        <v>1977</v>
      </c>
      <c r="H21" s="142" t="str">
        <f>'Startovní listina'!F16</f>
        <v>Brno</v>
      </c>
      <c r="I21" s="143" t="s">
        <v>257</v>
      </c>
      <c r="J21" s="144"/>
      <c r="K21" s="144"/>
      <c r="L21" s="144"/>
      <c r="M21" s="144"/>
      <c r="N21" s="144"/>
      <c r="O21" s="144"/>
      <c r="P21" s="144"/>
      <c r="Q21" s="144"/>
      <c r="R21" s="144"/>
      <c r="S21" s="144"/>
      <c r="T21" s="144"/>
      <c r="U21" s="144"/>
      <c r="V21" s="144"/>
      <c r="W21" s="144"/>
      <c r="X21" s="144"/>
      <c r="Y21" s="144"/>
      <c r="Z21" s="144"/>
      <c r="AA21" s="144"/>
      <c r="AB21" s="144"/>
      <c r="AC21" s="144"/>
      <c r="AD21" s="144"/>
      <c r="AE21" s="144"/>
      <c r="AF21" s="144"/>
      <c r="AG21" s="144"/>
      <c r="AH21" s="144"/>
      <c r="AI21" s="144"/>
      <c r="AJ21" s="144"/>
      <c r="AK21" s="144"/>
      <c r="AL21" s="144"/>
      <c r="AM21" s="144"/>
      <c r="AN21" s="144"/>
      <c r="AO21" s="144"/>
    </row>
    <row r="22" spans="1:41" s="145" customFormat="1" ht="24.95" customHeight="1">
      <c r="A22" s="140">
        <f>IF('výsledky dle kategorií'!D53&lt;&gt;"",A21+1,"")</f>
        <v>18</v>
      </c>
      <c r="B22" s="135">
        <v>18</v>
      </c>
      <c r="C22" s="214" t="str">
        <f>'Startovní listina'!G45</f>
        <v>A</v>
      </c>
      <c r="D22" s="141">
        <f>'Startovní listina'!B45</f>
        <v>48</v>
      </c>
      <c r="E22" s="142" t="str">
        <f>'Startovní listina'!C45</f>
        <v>Filip</v>
      </c>
      <c r="F22" s="142" t="str">
        <f>'Startovní listina'!D45</f>
        <v>Rostislav</v>
      </c>
      <c r="G22" s="142">
        <f>'Startovní listina'!E45</f>
        <v>1986</v>
      </c>
      <c r="H22" s="142" t="str">
        <f>'Startovní listina'!F45</f>
        <v>Sestřička</v>
      </c>
      <c r="I22" s="143" t="s">
        <v>286</v>
      </c>
      <c r="J22" s="144"/>
      <c r="K22" s="144"/>
      <c r="L22" s="144"/>
      <c r="M22" s="144"/>
      <c r="N22" s="144"/>
      <c r="O22" s="144"/>
      <c r="P22" s="144"/>
      <c r="Q22" s="144"/>
      <c r="R22" s="144"/>
      <c r="S22" s="144"/>
      <c r="T22" s="144"/>
      <c r="U22" s="144"/>
      <c r="V22" s="144"/>
      <c r="W22" s="144"/>
      <c r="X22" s="144"/>
      <c r="Y22" s="144"/>
      <c r="Z22" s="144"/>
      <c r="AA22" s="144"/>
      <c r="AB22" s="144"/>
      <c r="AC22" s="144"/>
      <c r="AD22" s="144"/>
      <c r="AE22" s="144"/>
      <c r="AF22" s="144"/>
      <c r="AG22" s="144"/>
      <c r="AH22" s="144"/>
      <c r="AI22" s="144"/>
      <c r="AJ22" s="144"/>
      <c r="AK22" s="144"/>
      <c r="AL22" s="144"/>
      <c r="AM22" s="144"/>
      <c r="AN22" s="144"/>
      <c r="AO22" s="144"/>
    </row>
    <row r="23" spans="1:41" s="145" customFormat="1" ht="24.95" customHeight="1">
      <c r="A23" s="140">
        <f>IF('výsledky dle kategorií'!D54&lt;&gt;"",A22+1,"")</f>
        <v>19</v>
      </c>
      <c r="B23" s="135">
        <v>19</v>
      </c>
      <c r="C23" s="214" t="str">
        <f>'Startovní listina'!G46</f>
        <v>A</v>
      </c>
      <c r="D23" s="141">
        <f>'Startovní listina'!B46</f>
        <v>49</v>
      </c>
      <c r="E23" s="142" t="str">
        <f>'Startovní listina'!C46</f>
        <v>Koutský</v>
      </c>
      <c r="F23" s="142" t="str">
        <f>'Startovní listina'!D46</f>
        <v>Tomáš</v>
      </c>
      <c r="G23" s="142">
        <f>'Startovní listina'!E46</f>
        <v>1987</v>
      </c>
      <c r="H23" s="142" t="str">
        <f>'Startovní listina'!F46</f>
        <v>Ledová stěna Vír</v>
      </c>
      <c r="I23" s="143" t="s">
        <v>287</v>
      </c>
      <c r="J23" s="144"/>
      <c r="K23" s="144"/>
      <c r="L23" s="144"/>
      <c r="M23" s="144"/>
      <c r="N23" s="144"/>
      <c r="O23" s="144"/>
      <c r="P23" s="144"/>
      <c r="Q23" s="144"/>
      <c r="R23" s="144"/>
      <c r="S23" s="144"/>
      <c r="T23" s="144"/>
      <c r="U23" s="144"/>
      <c r="V23" s="144"/>
      <c r="W23" s="144"/>
      <c r="X23" s="144"/>
      <c r="Y23" s="144"/>
      <c r="Z23" s="144"/>
      <c r="AA23" s="144"/>
      <c r="AB23" s="144"/>
      <c r="AC23" s="144"/>
      <c r="AD23" s="144"/>
      <c r="AE23" s="144"/>
      <c r="AF23" s="144"/>
      <c r="AG23" s="144"/>
      <c r="AH23" s="144"/>
      <c r="AI23" s="144"/>
      <c r="AJ23" s="144"/>
      <c r="AK23" s="144"/>
      <c r="AL23" s="144"/>
      <c r="AM23" s="144"/>
      <c r="AN23" s="144"/>
      <c r="AO23" s="144"/>
    </row>
    <row r="24" spans="1:41" s="145" customFormat="1" ht="24.95" customHeight="1">
      <c r="A24" s="140">
        <f>IF('výsledky dle kategorií'!D56&lt;&gt;"",A23+1,"")</f>
        <v>20</v>
      </c>
      <c r="B24" s="135">
        <v>20</v>
      </c>
      <c r="C24" s="214" t="str">
        <f>'Startovní listina'!G52</f>
        <v>A</v>
      </c>
      <c r="D24" s="141">
        <f>'Startovní listina'!B52</f>
        <v>57</v>
      </c>
      <c r="E24" s="142" t="str">
        <f>'Startovní listina'!C52</f>
        <v>Vintrlík</v>
      </c>
      <c r="F24" s="142" t="str">
        <f>'Startovní listina'!D52</f>
        <v>Jan</v>
      </c>
      <c r="G24" s="142">
        <f>'Startovní listina'!E52</f>
        <v>1982</v>
      </c>
      <c r="H24" s="142" t="str">
        <f>'Startovní listina'!F52</f>
        <v>Brno</v>
      </c>
      <c r="I24" s="143" t="s">
        <v>293</v>
      </c>
      <c r="J24" s="144"/>
      <c r="K24" s="144"/>
      <c r="L24" s="144"/>
      <c r="M24" s="144"/>
      <c r="N24" s="144"/>
      <c r="O24" s="144"/>
      <c r="P24" s="144"/>
      <c r="Q24" s="144"/>
      <c r="R24" s="144"/>
      <c r="S24" s="144"/>
      <c r="T24" s="144"/>
      <c r="U24" s="144"/>
      <c r="V24" s="144"/>
      <c r="W24" s="144"/>
      <c r="X24" s="144"/>
      <c r="Y24" s="144"/>
      <c r="Z24" s="144"/>
      <c r="AA24" s="144"/>
      <c r="AB24" s="144"/>
      <c r="AC24" s="144"/>
      <c r="AD24" s="144"/>
      <c r="AE24" s="144"/>
      <c r="AF24" s="144"/>
      <c r="AG24" s="144"/>
      <c r="AH24" s="144"/>
      <c r="AI24" s="144"/>
      <c r="AJ24" s="144"/>
      <c r="AK24" s="144"/>
      <c r="AL24" s="144"/>
      <c r="AM24" s="144"/>
      <c r="AN24" s="144"/>
      <c r="AO24" s="144"/>
    </row>
    <row r="25" spans="1:41" s="145" customFormat="1" ht="24.95" customHeight="1" thickBot="1">
      <c r="A25" s="203">
        <f>IF('výsledky dle kategorií'!D59&lt;&gt;"",A24+1,"")</f>
        <v>21</v>
      </c>
      <c r="B25" s="204">
        <v>21</v>
      </c>
      <c r="C25" s="215" t="str">
        <f>'Startovní listina'!G47</f>
        <v>A</v>
      </c>
      <c r="D25" s="205">
        <f>'Startovní listina'!B47</f>
        <v>50</v>
      </c>
      <c r="E25" s="206" t="str">
        <f>'Startovní listina'!C47</f>
        <v>Tomek</v>
      </c>
      <c r="F25" s="206" t="str">
        <f>'Startovní listina'!D47</f>
        <v>Pavel</v>
      </c>
      <c r="G25" s="206">
        <f>'Startovní listina'!E47</f>
        <v>1980</v>
      </c>
      <c r="H25" s="206" t="str">
        <f>'Startovní listina'!F47</f>
        <v>Brno</v>
      </c>
      <c r="I25" s="207" t="s">
        <v>288</v>
      </c>
      <c r="J25" s="144"/>
      <c r="K25" s="144"/>
      <c r="L25" s="144"/>
      <c r="M25" s="144"/>
      <c r="N25" s="144"/>
      <c r="O25" s="144"/>
      <c r="P25" s="144"/>
      <c r="Q25" s="144"/>
      <c r="R25" s="144"/>
      <c r="S25" s="144"/>
      <c r="T25" s="144"/>
      <c r="U25" s="144"/>
      <c r="V25" s="144"/>
      <c r="W25" s="144"/>
      <c r="X25" s="144"/>
      <c r="Y25" s="144"/>
      <c r="Z25" s="144"/>
      <c r="AA25" s="144"/>
      <c r="AB25" s="144"/>
      <c r="AC25" s="144"/>
      <c r="AD25" s="144"/>
      <c r="AE25" s="144"/>
      <c r="AF25" s="144"/>
      <c r="AG25" s="144"/>
      <c r="AH25" s="144"/>
      <c r="AI25" s="144"/>
      <c r="AJ25" s="144"/>
      <c r="AK25" s="144"/>
      <c r="AL25" s="144"/>
      <c r="AM25" s="144"/>
      <c r="AN25" s="144"/>
      <c r="AO25" s="144"/>
    </row>
    <row r="26" spans="1:41" s="145" customFormat="1" ht="24.95" customHeight="1">
      <c r="A26" s="134">
        <f>IF('výsledky dle kategorií'!D6&lt;&gt;"",A25+1,"")</f>
        <v>22</v>
      </c>
      <c r="B26" s="135">
        <v>1</v>
      </c>
      <c r="C26" s="213" t="str">
        <f>'Startovní listina'!G37</f>
        <v>B</v>
      </c>
      <c r="D26" s="136">
        <f>'Startovní listina'!B37</f>
        <v>38</v>
      </c>
      <c r="E26" s="137" t="str">
        <f>'Startovní listina'!C37</f>
        <v>Svoboda</v>
      </c>
      <c r="F26" s="137" t="str">
        <f>'Startovní listina'!D37</f>
        <v>Petr</v>
      </c>
      <c r="G26" s="137">
        <f>'Startovní listina'!E37</f>
        <v>1968</v>
      </c>
      <c r="H26" s="137" t="str">
        <f>'Startovní listina'!F37</f>
        <v>AC Maravská Slavia Brno</v>
      </c>
      <c r="I26" s="194" t="s">
        <v>278</v>
      </c>
      <c r="J26" s="144"/>
      <c r="K26" s="144"/>
      <c r="L26" s="144"/>
      <c r="M26" s="144"/>
      <c r="N26" s="144"/>
      <c r="O26" s="144"/>
      <c r="P26" s="144"/>
      <c r="Q26" s="144"/>
      <c r="R26" s="144"/>
      <c r="S26" s="144"/>
      <c r="T26" s="144"/>
      <c r="U26" s="144"/>
      <c r="V26" s="144"/>
      <c r="W26" s="144"/>
      <c r="X26" s="144"/>
      <c r="Y26" s="144"/>
      <c r="Z26" s="144"/>
      <c r="AA26" s="144"/>
      <c r="AB26" s="144"/>
      <c r="AC26" s="144"/>
      <c r="AD26" s="144"/>
      <c r="AE26" s="144"/>
      <c r="AF26" s="144"/>
      <c r="AG26" s="144"/>
      <c r="AH26" s="144"/>
      <c r="AI26" s="144"/>
      <c r="AJ26" s="144"/>
      <c r="AK26" s="144"/>
      <c r="AL26" s="144"/>
      <c r="AM26" s="144"/>
      <c r="AN26" s="144"/>
      <c r="AO26" s="144"/>
    </row>
    <row r="27" spans="1:41" s="145" customFormat="1" ht="24.95" customHeight="1">
      <c r="A27" s="140">
        <f>IF('výsledky dle kategorií'!D8&lt;&gt;"",A26+1,"")</f>
        <v>23</v>
      </c>
      <c r="B27" s="135">
        <v>2</v>
      </c>
      <c r="C27" s="214" t="str">
        <f>'Startovní listina'!G67</f>
        <v>B</v>
      </c>
      <c r="D27" s="141">
        <f>'Startovní listina'!B67</f>
        <v>76</v>
      </c>
      <c r="E27" s="142" t="str">
        <f>'Startovní listina'!C67</f>
        <v>Konečný</v>
      </c>
      <c r="F27" s="142" t="str">
        <f>'Startovní listina'!D67</f>
        <v>Libor</v>
      </c>
      <c r="G27" s="142">
        <f>'Startovní listina'!E67</f>
        <v>1971</v>
      </c>
      <c r="H27" s="142" t="str">
        <f>'Startovní listina'!F67</f>
        <v>Kuřim</v>
      </c>
      <c r="I27" s="143" t="s">
        <v>308</v>
      </c>
      <c r="J27" s="144"/>
      <c r="K27" s="144"/>
      <c r="L27" s="144"/>
      <c r="M27" s="144"/>
      <c r="N27" s="144"/>
      <c r="O27" s="144"/>
      <c r="P27" s="144"/>
      <c r="Q27" s="144"/>
      <c r="R27" s="144"/>
      <c r="S27" s="144"/>
      <c r="T27" s="144"/>
      <c r="U27" s="144"/>
      <c r="V27" s="144"/>
      <c r="W27" s="144"/>
      <c r="X27" s="144"/>
      <c r="Y27" s="144"/>
      <c r="Z27" s="144"/>
      <c r="AA27" s="144"/>
      <c r="AB27" s="144"/>
      <c r="AC27" s="144"/>
      <c r="AD27" s="144"/>
      <c r="AE27" s="144"/>
      <c r="AF27" s="144"/>
      <c r="AG27" s="144"/>
      <c r="AH27" s="144"/>
      <c r="AI27" s="144"/>
      <c r="AJ27" s="144"/>
      <c r="AK27" s="144"/>
      <c r="AL27" s="144"/>
      <c r="AM27" s="144"/>
      <c r="AN27" s="144"/>
      <c r="AO27" s="144"/>
    </row>
    <row r="28" spans="1:41" s="145" customFormat="1" ht="24.95" customHeight="1">
      <c r="A28" s="140">
        <f>IF('výsledky dle kategorií'!D11&lt;&gt;"",A27+1,"")</f>
        <v>24</v>
      </c>
      <c r="B28" s="135">
        <v>3</v>
      </c>
      <c r="C28" s="214" t="str">
        <f>'Startovní listina'!G58</f>
        <v>B</v>
      </c>
      <c r="D28" s="141">
        <f>'Startovní listina'!B58</f>
        <v>63</v>
      </c>
      <c r="E28" s="142" t="str">
        <f>'Startovní listina'!C58</f>
        <v>Alman</v>
      </c>
      <c r="F28" s="142" t="str">
        <f>'Startovní listina'!D58</f>
        <v>Dušan</v>
      </c>
      <c r="G28" s="142">
        <f>'Startovní listina'!E58</f>
        <v>1967</v>
      </c>
      <c r="H28" s="142" t="str">
        <f>'Startovní listina'!F58</f>
        <v>BKB fanklup Babice</v>
      </c>
      <c r="I28" s="143" t="s">
        <v>299</v>
      </c>
      <c r="J28" s="144"/>
      <c r="K28" s="144"/>
      <c r="L28" s="144"/>
      <c r="M28" s="144"/>
      <c r="N28" s="144"/>
      <c r="O28" s="144"/>
      <c r="P28" s="144"/>
      <c r="Q28" s="144"/>
      <c r="R28" s="144"/>
      <c r="S28" s="144"/>
      <c r="T28" s="144"/>
      <c r="U28" s="144"/>
      <c r="V28" s="144"/>
      <c r="W28" s="144"/>
      <c r="X28" s="144"/>
      <c r="Y28" s="144"/>
      <c r="Z28" s="144"/>
      <c r="AA28" s="144"/>
      <c r="AB28" s="144"/>
      <c r="AC28" s="144"/>
      <c r="AD28" s="144"/>
      <c r="AE28" s="144"/>
      <c r="AF28" s="144"/>
      <c r="AG28" s="144"/>
      <c r="AH28" s="144"/>
      <c r="AI28" s="144"/>
      <c r="AJ28" s="144"/>
      <c r="AK28" s="144"/>
      <c r="AL28" s="144"/>
      <c r="AM28" s="144"/>
      <c r="AN28" s="144"/>
      <c r="AO28" s="144"/>
    </row>
    <row r="29" spans="1:41" s="145" customFormat="1" ht="24.95" customHeight="1">
      <c r="A29" s="140">
        <f>IF('výsledky dle kategorií'!D16&lt;&gt;"",A28+1,"")</f>
        <v>25</v>
      </c>
      <c r="B29" s="135">
        <v>4</v>
      </c>
      <c r="C29" s="214" t="str">
        <f>'Startovní listina'!G57</f>
        <v>B</v>
      </c>
      <c r="D29" s="141">
        <f>'Startovní listina'!B57</f>
        <v>62</v>
      </c>
      <c r="E29" s="142" t="str">
        <f>'Startovní listina'!C57</f>
        <v>Šorf</v>
      </c>
      <c r="F29" s="142" t="str">
        <f>'Startovní listina'!D57</f>
        <v>Ivo</v>
      </c>
      <c r="G29" s="142">
        <f>'Startovní listina'!E57</f>
        <v>1975</v>
      </c>
      <c r="H29" s="142" t="str">
        <f>'Startovní listina'!F57</f>
        <v>ABND racing team Bystřice nad Pernštejnem</v>
      </c>
      <c r="I29" s="143" t="s">
        <v>298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  <c r="AC29" s="144"/>
      <c r="AD29" s="144"/>
      <c r="AE29" s="144"/>
      <c r="AF29" s="144"/>
      <c r="AG29" s="144"/>
      <c r="AH29" s="144"/>
      <c r="AI29" s="144"/>
      <c r="AJ29" s="144"/>
      <c r="AK29" s="144"/>
      <c r="AL29" s="144"/>
      <c r="AM29" s="144"/>
      <c r="AN29" s="144"/>
      <c r="AO29" s="144"/>
    </row>
    <row r="30" spans="1:41" s="145" customFormat="1" ht="24.95" customHeight="1">
      <c r="A30" s="140">
        <f>IF('výsledky dle kategorií'!D18&lt;&gt;"",A29+1,"")</f>
        <v>26</v>
      </c>
      <c r="B30" s="135">
        <v>5</v>
      </c>
      <c r="C30" s="214" t="str">
        <f>'Startovní listina'!G5</f>
        <v>B</v>
      </c>
      <c r="D30" s="202">
        <f>'Startovní listina'!B5</f>
        <v>1</v>
      </c>
      <c r="E30" s="142" t="str">
        <f>'Startovní listina'!C5</f>
        <v>Kuneš</v>
      </c>
      <c r="F30" s="142" t="str">
        <f>'Startovní listina'!D5</f>
        <v>David</v>
      </c>
      <c r="G30" s="142">
        <f>'Startovní listina'!E5</f>
        <v>1974</v>
      </c>
      <c r="H30" s="142" t="str">
        <f>'Startovní listina'!F5</f>
        <v>Tišnov</v>
      </c>
      <c r="I30" s="143" t="s">
        <v>247</v>
      </c>
      <c r="J30" s="144"/>
      <c r="K30" s="144"/>
      <c r="L30" s="144"/>
      <c r="M30" s="144"/>
      <c r="N30" s="144"/>
      <c r="O30" s="144"/>
      <c r="P30" s="144"/>
      <c r="Q30" s="144"/>
      <c r="R30" s="144"/>
      <c r="S30" s="144"/>
      <c r="T30" s="144"/>
      <c r="U30" s="144"/>
      <c r="V30" s="144"/>
      <c r="W30" s="144"/>
      <c r="X30" s="144"/>
      <c r="Y30" s="144"/>
      <c r="Z30" s="144"/>
      <c r="AA30" s="144"/>
      <c r="AB30" s="144"/>
      <c r="AC30" s="144"/>
      <c r="AD30" s="144"/>
      <c r="AE30" s="144"/>
      <c r="AF30" s="144"/>
      <c r="AG30" s="144"/>
      <c r="AH30" s="144"/>
      <c r="AI30" s="144"/>
      <c r="AJ30" s="144"/>
      <c r="AK30" s="144"/>
      <c r="AL30" s="144"/>
      <c r="AM30" s="144"/>
      <c r="AN30" s="144"/>
      <c r="AO30" s="144"/>
    </row>
    <row r="31" spans="1:41" s="145" customFormat="1" ht="24.95" customHeight="1">
      <c r="A31" s="140">
        <f>IF('výsledky dle kategorií'!D19&lt;&gt;"",A30+1,"")</f>
        <v>27</v>
      </c>
      <c r="B31" s="135">
        <v>6</v>
      </c>
      <c r="C31" s="214" t="str">
        <f>'Startovní listina'!G36</f>
        <v>B</v>
      </c>
      <c r="D31" s="141">
        <f>'Startovní listina'!B36</f>
        <v>37</v>
      </c>
      <c r="E31" s="142" t="str">
        <f>'Startovní listina'!C36</f>
        <v>Kropáček</v>
      </c>
      <c r="F31" s="142" t="str">
        <f>'Startovní listina'!D36</f>
        <v>Jaroslav</v>
      </c>
      <c r="G31" s="142">
        <f>'Startovní listina'!E36</f>
        <v>1970</v>
      </c>
      <c r="H31" s="142" t="str">
        <f>'Startovní listina'!F36</f>
        <v>Brno</v>
      </c>
      <c r="I31" s="143" t="s">
        <v>277</v>
      </c>
      <c r="J31" s="144"/>
      <c r="K31" s="144"/>
      <c r="L31" s="144"/>
      <c r="M31" s="144"/>
      <c r="N31" s="144"/>
      <c r="O31" s="144"/>
      <c r="P31" s="144"/>
      <c r="Q31" s="144"/>
      <c r="R31" s="144"/>
      <c r="S31" s="144"/>
      <c r="T31" s="144"/>
      <c r="U31" s="144"/>
      <c r="V31" s="144"/>
      <c r="W31" s="144"/>
      <c r="X31" s="144"/>
      <c r="Y31" s="144"/>
      <c r="Z31" s="144"/>
      <c r="AA31" s="144"/>
      <c r="AB31" s="144"/>
      <c r="AC31" s="144"/>
      <c r="AD31" s="144"/>
      <c r="AE31" s="144"/>
      <c r="AF31" s="144"/>
      <c r="AG31" s="144"/>
      <c r="AH31" s="144"/>
      <c r="AI31" s="144"/>
      <c r="AJ31" s="144"/>
      <c r="AK31" s="144"/>
      <c r="AL31" s="144"/>
      <c r="AM31" s="144"/>
      <c r="AN31" s="144"/>
      <c r="AO31" s="144"/>
    </row>
    <row r="32" spans="1:41" s="145" customFormat="1" ht="24.95" customHeight="1">
      <c r="A32" s="140">
        <f>IF('výsledky dle kategorií'!D22&lt;&gt;"",A31+1,"")</f>
        <v>28</v>
      </c>
      <c r="B32" s="135">
        <v>7</v>
      </c>
      <c r="C32" s="214" t="str">
        <f>'Startovní listina'!G61</f>
        <v>B</v>
      </c>
      <c r="D32" s="141">
        <f>'Startovní listina'!B61</f>
        <v>96</v>
      </c>
      <c r="E32" s="142" t="str">
        <f>'Startovní listina'!C61</f>
        <v>Navrátil</v>
      </c>
      <c r="F32" s="142" t="str">
        <f>'Startovní listina'!D61</f>
        <v>Miroslav</v>
      </c>
      <c r="G32" s="142">
        <f>'Startovní listina'!E61</f>
        <v>1971</v>
      </c>
      <c r="H32" s="142" t="str">
        <f>'Startovní listina'!F61</f>
        <v>Technocrati Tišnov</v>
      </c>
      <c r="I32" s="143" t="s">
        <v>302</v>
      </c>
      <c r="J32" s="144"/>
      <c r="K32" s="144"/>
      <c r="L32" s="144"/>
      <c r="M32" s="144"/>
      <c r="N32" s="144"/>
      <c r="O32" s="144"/>
      <c r="P32" s="144"/>
      <c r="Q32" s="144"/>
      <c r="R32" s="144"/>
      <c r="S32" s="144"/>
      <c r="T32" s="144"/>
      <c r="U32" s="144"/>
      <c r="V32" s="144"/>
      <c r="W32" s="144"/>
      <c r="X32" s="144"/>
      <c r="Y32" s="144"/>
      <c r="Z32" s="144"/>
      <c r="AA32" s="144"/>
      <c r="AB32" s="144"/>
      <c r="AC32" s="144"/>
      <c r="AD32" s="144"/>
      <c r="AE32" s="144"/>
      <c r="AF32" s="144"/>
      <c r="AG32" s="144"/>
      <c r="AH32" s="144"/>
      <c r="AI32" s="144"/>
      <c r="AJ32" s="144"/>
      <c r="AK32" s="144"/>
      <c r="AL32" s="144"/>
      <c r="AM32" s="144"/>
      <c r="AN32" s="144"/>
      <c r="AO32" s="144"/>
    </row>
    <row r="33" spans="1:41" s="145" customFormat="1" ht="24.95" customHeight="1">
      <c r="A33" s="140">
        <f>IF('výsledky dle kategorií'!D24&lt;&gt;"",A32+1,"")</f>
        <v>29</v>
      </c>
      <c r="B33" s="135">
        <v>8</v>
      </c>
      <c r="C33" s="214" t="str">
        <f>'Startovní listina'!G18</f>
        <v>B</v>
      </c>
      <c r="D33" s="141">
        <f>'Startovní listina'!B18</f>
        <v>14</v>
      </c>
      <c r="E33" s="142" t="str">
        <f>'Startovní listina'!C18</f>
        <v>Sládek</v>
      </c>
      <c r="F33" s="142" t="str">
        <f>'Startovní listina'!D18</f>
        <v>Jan</v>
      </c>
      <c r="G33" s="142">
        <f>'Startovní listina'!E18</f>
        <v>1975</v>
      </c>
      <c r="H33" s="142" t="str">
        <f>'Startovní listina'!F18</f>
        <v>Žďár nad Sázavou</v>
      </c>
      <c r="I33" s="143" t="s">
        <v>259</v>
      </c>
      <c r="J33" s="144"/>
      <c r="K33" s="144"/>
      <c r="L33" s="144"/>
      <c r="M33" s="144"/>
      <c r="N33" s="144"/>
      <c r="O33" s="144"/>
      <c r="P33" s="144"/>
      <c r="Q33" s="144"/>
      <c r="R33" s="144"/>
      <c r="S33" s="144"/>
      <c r="T33" s="144"/>
      <c r="U33" s="144"/>
      <c r="V33" s="144"/>
      <c r="W33" s="144"/>
      <c r="X33" s="144"/>
      <c r="Y33" s="144"/>
      <c r="Z33" s="144"/>
      <c r="AA33" s="144"/>
      <c r="AB33" s="144"/>
      <c r="AC33" s="144"/>
      <c r="AD33" s="144"/>
      <c r="AE33" s="144"/>
      <c r="AF33" s="144"/>
      <c r="AG33" s="144"/>
      <c r="AH33" s="144"/>
      <c r="AI33" s="144"/>
      <c r="AJ33" s="144"/>
      <c r="AK33" s="144"/>
      <c r="AL33" s="144"/>
      <c r="AM33" s="144"/>
      <c r="AN33" s="144"/>
      <c r="AO33" s="144"/>
    </row>
    <row r="34" spans="1:41" s="145" customFormat="1" ht="24.95" customHeight="1">
      <c r="A34" s="140">
        <f>IF('výsledky dle kategorií'!D31&lt;&gt;"",A33+1,"")</f>
        <v>30</v>
      </c>
      <c r="B34" s="135">
        <v>9</v>
      </c>
      <c r="C34" s="214" t="str">
        <f>'Startovní listina'!G35</f>
        <v>B</v>
      </c>
      <c r="D34" s="141">
        <f>'Startovní listina'!B35</f>
        <v>36</v>
      </c>
      <c r="E34" s="142" t="str">
        <f>'Startovní listina'!C35</f>
        <v>Kupka</v>
      </c>
      <c r="F34" s="142" t="str">
        <f>'Startovní listina'!D35</f>
        <v>Pavel</v>
      </c>
      <c r="G34" s="142">
        <f>'Startovní listina'!E35</f>
        <v>1975</v>
      </c>
      <c r="H34" s="142" t="str">
        <f>'Startovní listina'!F35</f>
        <v>Lukovany</v>
      </c>
      <c r="I34" s="143" t="s">
        <v>276</v>
      </c>
      <c r="J34" s="144"/>
      <c r="K34" s="144"/>
      <c r="L34" s="144"/>
      <c r="M34" s="144"/>
      <c r="N34" s="144"/>
      <c r="O34" s="144"/>
      <c r="P34" s="144"/>
      <c r="Q34" s="144"/>
      <c r="R34" s="144"/>
      <c r="S34" s="144"/>
      <c r="T34" s="144"/>
      <c r="U34" s="144"/>
      <c r="V34" s="144"/>
      <c r="W34" s="144"/>
      <c r="X34" s="144"/>
      <c r="Y34" s="144"/>
      <c r="Z34" s="144"/>
      <c r="AA34" s="144"/>
      <c r="AB34" s="144"/>
      <c r="AC34" s="144"/>
      <c r="AD34" s="144"/>
      <c r="AE34" s="144"/>
      <c r="AF34" s="144"/>
      <c r="AG34" s="144"/>
      <c r="AH34" s="144"/>
      <c r="AI34" s="144"/>
      <c r="AJ34" s="144"/>
      <c r="AK34" s="144"/>
      <c r="AL34" s="144"/>
      <c r="AM34" s="144"/>
      <c r="AN34" s="144"/>
      <c r="AO34" s="144"/>
    </row>
    <row r="35" spans="1:41" s="145" customFormat="1" ht="24.95" customHeight="1">
      <c r="A35" s="140">
        <f>IF('výsledky dle kategorií'!D35&lt;&gt;"",A34+1,"")</f>
        <v>31</v>
      </c>
      <c r="B35" s="135">
        <v>10</v>
      </c>
      <c r="C35" s="214" t="str">
        <f>'Startovní listina'!G39</f>
        <v>B</v>
      </c>
      <c r="D35" s="141">
        <f>'Startovní listina'!B39</f>
        <v>41</v>
      </c>
      <c r="E35" s="142" t="str">
        <f>'Startovní listina'!C39</f>
        <v>Kolman</v>
      </c>
      <c r="F35" s="142" t="str">
        <f>'Startovní listina'!D39</f>
        <v>Jakub</v>
      </c>
      <c r="G35" s="142">
        <f>'Startovní listina'!E39</f>
        <v>1976</v>
      </c>
      <c r="H35" s="142" t="str">
        <f>'Startovní listina'!F39</f>
        <v>Posilovna Průvan</v>
      </c>
      <c r="I35" s="143" t="s">
        <v>280</v>
      </c>
      <c r="J35" s="144"/>
      <c r="K35" s="144"/>
      <c r="L35" s="144"/>
      <c r="M35" s="144"/>
      <c r="N35" s="144"/>
      <c r="O35" s="144"/>
      <c r="P35" s="144"/>
      <c r="Q35" s="144"/>
      <c r="R35" s="144"/>
      <c r="S35" s="144"/>
      <c r="T35" s="144"/>
      <c r="U35" s="144"/>
      <c r="V35" s="144"/>
      <c r="W35" s="144"/>
      <c r="X35" s="144"/>
      <c r="Y35" s="144"/>
      <c r="Z35" s="144"/>
      <c r="AA35" s="144"/>
      <c r="AB35" s="144"/>
      <c r="AC35" s="144"/>
      <c r="AD35" s="144"/>
      <c r="AE35" s="144"/>
      <c r="AF35" s="144"/>
      <c r="AG35" s="144"/>
      <c r="AH35" s="144"/>
      <c r="AI35" s="144"/>
      <c r="AJ35" s="144"/>
      <c r="AK35" s="144"/>
      <c r="AL35" s="144"/>
      <c r="AM35" s="144"/>
      <c r="AN35" s="144"/>
      <c r="AO35" s="144"/>
    </row>
    <row r="36" spans="1:41" s="145" customFormat="1" ht="24.95" customHeight="1">
      <c r="A36" s="140">
        <f>IF('výsledky dle kategorií'!D45&lt;&gt;"",A35+1,"")</f>
        <v>32</v>
      </c>
      <c r="B36" s="135">
        <v>11</v>
      </c>
      <c r="C36" s="214" t="str">
        <f>'Startovní listina'!G42</f>
        <v>B</v>
      </c>
      <c r="D36" s="141">
        <f>'Startovní listina'!B42</f>
        <v>45</v>
      </c>
      <c r="E36" s="142" t="str">
        <f>'Startovní listina'!C42</f>
        <v>Petrů</v>
      </c>
      <c r="F36" s="142" t="str">
        <f>'Startovní listina'!D42</f>
        <v>Roman</v>
      </c>
      <c r="G36" s="142">
        <f>'Startovní listina'!E42</f>
        <v>1976</v>
      </c>
      <c r="H36" s="142" t="str">
        <f>'Startovní listina'!F42</f>
        <v>Drnovice</v>
      </c>
      <c r="I36" s="143" t="s">
        <v>283</v>
      </c>
      <c r="J36" s="144"/>
      <c r="K36" s="144"/>
      <c r="L36" s="144"/>
      <c r="M36" s="144"/>
      <c r="N36" s="144"/>
      <c r="O36" s="144"/>
      <c r="P36" s="144"/>
      <c r="Q36" s="144"/>
      <c r="R36" s="144"/>
      <c r="S36" s="144"/>
      <c r="T36" s="144"/>
      <c r="U36" s="144"/>
      <c r="V36" s="144"/>
      <c r="W36" s="144"/>
      <c r="X36" s="144"/>
      <c r="Y36" s="144"/>
      <c r="Z36" s="144"/>
      <c r="AA36" s="144"/>
      <c r="AB36" s="144"/>
      <c r="AC36" s="144"/>
      <c r="AD36" s="144"/>
      <c r="AE36" s="144"/>
      <c r="AF36" s="144"/>
      <c r="AG36" s="144"/>
      <c r="AH36" s="144"/>
      <c r="AI36" s="144"/>
      <c r="AJ36" s="144"/>
      <c r="AK36" s="144"/>
      <c r="AL36" s="144"/>
      <c r="AM36" s="144"/>
      <c r="AN36" s="144"/>
      <c r="AO36" s="144"/>
    </row>
    <row r="37" spans="1:41" s="145" customFormat="1" ht="24.95" customHeight="1">
      <c r="A37" s="140">
        <f>IF('výsledky dle kategorií'!D50&lt;&gt;"",A36+1,"")</f>
        <v>33</v>
      </c>
      <c r="B37" s="135">
        <v>12</v>
      </c>
      <c r="C37" s="214" t="str">
        <f>'Startovní listina'!G48</f>
        <v>B</v>
      </c>
      <c r="D37" s="141">
        <f>'Startovní listina'!B48</f>
        <v>51</v>
      </c>
      <c r="E37" s="142" t="str">
        <f>'Startovní listina'!C48</f>
        <v>Halouzka</v>
      </c>
      <c r="F37" s="142" t="str">
        <f>'Startovní listina'!D48</f>
        <v>Karel</v>
      </c>
      <c r="G37" s="142">
        <f>'Startovní listina'!E48</f>
        <v>1973</v>
      </c>
      <c r="H37" s="142" t="str">
        <f>'Startovní listina'!F48</f>
        <v>Javorníky</v>
      </c>
      <c r="I37" s="143" t="s">
        <v>289</v>
      </c>
      <c r="J37" s="144"/>
      <c r="K37" s="144"/>
      <c r="L37" s="144"/>
      <c r="M37" s="144"/>
      <c r="N37" s="144"/>
      <c r="O37" s="144"/>
      <c r="P37" s="144"/>
      <c r="Q37" s="144"/>
      <c r="R37" s="144"/>
      <c r="S37" s="144"/>
      <c r="T37" s="144"/>
      <c r="U37" s="144"/>
      <c r="V37" s="144"/>
      <c r="W37" s="144"/>
      <c r="X37" s="144"/>
      <c r="Y37" s="144"/>
      <c r="Z37" s="144"/>
      <c r="AA37" s="144"/>
      <c r="AB37" s="144"/>
      <c r="AC37" s="144"/>
      <c r="AD37" s="144"/>
      <c r="AE37" s="144"/>
      <c r="AF37" s="144"/>
      <c r="AG37" s="144"/>
      <c r="AH37" s="144"/>
      <c r="AI37" s="144"/>
      <c r="AJ37" s="144"/>
      <c r="AK37" s="144"/>
      <c r="AL37" s="144"/>
      <c r="AM37" s="144"/>
      <c r="AN37" s="144"/>
      <c r="AO37" s="144"/>
    </row>
    <row r="38" spans="1:41" s="145" customFormat="1" ht="24.95" customHeight="1">
      <c r="A38" s="140">
        <f>IF('výsledky dle kategorií'!D60&lt;&gt;"",A37+1,"")</f>
        <v>34</v>
      </c>
      <c r="B38" s="135">
        <v>13</v>
      </c>
      <c r="C38" s="214" t="str">
        <f>'Startovní listina'!G10</f>
        <v>B</v>
      </c>
      <c r="D38" s="141">
        <f>'Startovní listina'!B10</f>
        <v>6</v>
      </c>
      <c r="E38" s="142" t="str">
        <f>'Startovní listina'!C10</f>
        <v>Ulrich</v>
      </c>
      <c r="F38" s="142" t="str">
        <f>'Startovní listina'!D10</f>
        <v>Zdeněk</v>
      </c>
      <c r="G38" s="142">
        <f>'Startovní listina'!E10</f>
        <v>1976</v>
      </c>
      <c r="H38" s="142" t="str">
        <f>'Startovní listina'!F10</f>
        <v>VELUX Vyškov</v>
      </c>
      <c r="I38" s="143" t="s">
        <v>252</v>
      </c>
      <c r="J38" s="144"/>
      <c r="K38" s="144"/>
      <c r="L38" s="144"/>
      <c r="M38" s="144"/>
      <c r="N38" s="144"/>
      <c r="O38" s="144"/>
      <c r="P38" s="144"/>
      <c r="Q38" s="144"/>
      <c r="R38" s="144"/>
      <c r="S38" s="144"/>
      <c r="T38" s="144"/>
      <c r="U38" s="144"/>
      <c r="V38" s="144"/>
      <c r="W38" s="144"/>
      <c r="X38" s="144"/>
      <c r="Y38" s="144"/>
      <c r="Z38" s="144"/>
      <c r="AA38" s="144"/>
      <c r="AB38" s="144"/>
      <c r="AC38" s="144"/>
      <c r="AD38" s="144"/>
      <c r="AE38" s="144"/>
      <c r="AF38" s="144"/>
      <c r="AG38" s="144"/>
      <c r="AH38" s="144"/>
      <c r="AI38" s="144"/>
      <c r="AJ38" s="144"/>
      <c r="AK38" s="144"/>
      <c r="AL38" s="144"/>
      <c r="AM38" s="144"/>
      <c r="AN38" s="144"/>
      <c r="AO38" s="144"/>
    </row>
    <row r="39" spans="1:41" s="145" customFormat="1" ht="24.95" customHeight="1">
      <c r="A39" s="140">
        <f>IF('výsledky dle kategorií'!D63&lt;&gt;"",A38+1,"")</f>
        <v>35</v>
      </c>
      <c r="B39" s="135">
        <v>14</v>
      </c>
      <c r="C39" s="214" t="str">
        <f>'Startovní listina'!G66</f>
        <v>B</v>
      </c>
      <c r="D39" s="141">
        <f>'Startovní listina'!B66</f>
        <v>75</v>
      </c>
      <c r="E39" s="142" t="str">
        <f>'Startovní listina'!C66</f>
        <v>Konečný</v>
      </c>
      <c r="F39" s="142" t="str">
        <f>'Startovní listina'!D66</f>
        <v>Jaroslav</v>
      </c>
      <c r="G39" s="142">
        <f>'Startovní listina'!E66</f>
        <v>1969</v>
      </c>
      <c r="H39" s="142" t="str">
        <f>'Startovní listina'!F66</f>
        <v>Essens Popůvky</v>
      </c>
      <c r="I39" s="143" t="s">
        <v>307</v>
      </c>
      <c r="J39" s="144"/>
      <c r="K39" s="144"/>
      <c r="L39" s="144"/>
      <c r="M39" s="144"/>
      <c r="N39" s="144"/>
      <c r="O39" s="144"/>
      <c r="P39" s="144"/>
      <c r="Q39" s="144"/>
      <c r="R39" s="144"/>
      <c r="S39" s="144"/>
      <c r="T39" s="144"/>
      <c r="U39" s="144"/>
      <c r="V39" s="144"/>
      <c r="W39" s="144"/>
      <c r="X39" s="144"/>
      <c r="Y39" s="144"/>
      <c r="Z39" s="144"/>
      <c r="AA39" s="144"/>
      <c r="AB39" s="144"/>
      <c r="AC39" s="144"/>
      <c r="AD39" s="144"/>
      <c r="AE39" s="144"/>
      <c r="AF39" s="144"/>
      <c r="AG39" s="144"/>
      <c r="AH39" s="144"/>
      <c r="AI39" s="144"/>
      <c r="AJ39" s="144"/>
      <c r="AK39" s="144"/>
      <c r="AL39" s="144"/>
      <c r="AM39" s="144"/>
      <c r="AN39" s="144"/>
      <c r="AO39" s="144"/>
    </row>
    <row r="40" spans="1:41" s="145" customFormat="1" ht="24.95" customHeight="1">
      <c r="A40" s="140">
        <f>IF('výsledky dle kategorií'!D65&lt;&gt;"",A39+1,"")</f>
        <v>36</v>
      </c>
      <c r="B40" s="135">
        <v>15</v>
      </c>
      <c r="C40" s="214" t="str">
        <f>'Startovní listina'!G68</f>
        <v>B</v>
      </c>
      <c r="D40" s="141">
        <f>'Startovní listina'!B68</f>
        <v>77</v>
      </c>
      <c r="E40" s="142" t="str">
        <f>'Startovní listina'!C68</f>
        <v>Jaskulka</v>
      </c>
      <c r="F40" s="142" t="str">
        <f>'Startovní listina'!D68</f>
        <v>Martin</v>
      </c>
      <c r="G40" s="142">
        <f>'Startovní listina'!E68</f>
        <v>1968</v>
      </c>
      <c r="H40" s="142" t="str">
        <f>'Startovní listina'!F68</f>
        <v>Kuřim</v>
      </c>
      <c r="I40" s="143" t="s">
        <v>309</v>
      </c>
      <c r="J40" s="144"/>
      <c r="K40" s="144"/>
      <c r="L40" s="144"/>
      <c r="M40" s="144"/>
      <c r="N40" s="144"/>
      <c r="O40" s="144"/>
      <c r="P40" s="144"/>
      <c r="Q40" s="144"/>
      <c r="R40" s="144"/>
      <c r="S40" s="144"/>
      <c r="T40" s="144"/>
      <c r="U40" s="144"/>
      <c r="V40" s="144"/>
      <c r="W40" s="144"/>
      <c r="X40" s="144"/>
      <c r="Y40" s="144"/>
      <c r="Z40" s="144"/>
      <c r="AA40" s="144"/>
      <c r="AB40" s="144"/>
      <c r="AC40" s="144"/>
      <c r="AD40" s="144"/>
      <c r="AE40" s="144"/>
      <c r="AF40" s="144"/>
      <c r="AG40" s="144"/>
      <c r="AH40" s="144"/>
      <c r="AI40" s="144"/>
      <c r="AJ40" s="144"/>
      <c r="AK40" s="144"/>
      <c r="AL40" s="144"/>
      <c r="AM40" s="144"/>
      <c r="AN40" s="144"/>
      <c r="AO40" s="144"/>
    </row>
    <row r="41" spans="1:41" s="145" customFormat="1" ht="24.95" customHeight="1" thickBot="1">
      <c r="A41" s="203">
        <f>IF('výsledky dle kategorií'!D67&lt;&gt;"",A40+1,"")</f>
        <v>37</v>
      </c>
      <c r="B41" s="204">
        <v>16</v>
      </c>
      <c r="C41" s="215" t="str">
        <f>'Startovní listina'!G11</f>
        <v>B</v>
      </c>
      <c r="D41" s="205">
        <f>'Startovní listina'!B11</f>
        <v>7</v>
      </c>
      <c r="E41" s="206" t="str">
        <f>'Startovní listina'!C11</f>
        <v>Jalůvka</v>
      </c>
      <c r="F41" s="206" t="str">
        <f>'Startovní listina'!D11</f>
        <v>Petr</v>
      </c>
      <c r="G41" s="206">
        <f>'Startovní listina'!E11</f>
        <v>1976</v>
      </c>
      <c r="H41" s="206" t="str">
        <f>'Startovní listina'!F11</f>
        <v>VELUX Vyškov</v>
      </c>
      <c r="I41" s="207" t="s">
        <v>310</v>
      </c>
      <c r="J41" s="144"/>
      <c r="K41" s="144"/>
      <c r="L41" s="144"/>
      <c r="M41" s="144"/>
      <c r="N41" s="144"/>
      <c r="O41" s="144"/>
      <c r="P41" s="144"/>
      <c r="Q41" s="144"/>
      <c r="R41" s="144"/>
      <c r="S41" s="144"/>
      <c r="T41" s="144"/>
      <c r="U41" s="144"/>
      <c r="V41" s="144"/>
      <c r="W41" s="144"/>
      <c r="X41" s="144"/>
      <c r="Y41" s="144"/>
      <c r="Z41" s="144"/>
      <c r="AA41" s="144"/>
      <c r="AB41" s="144"/>
      <c r="AC41" s="144"/>
      <c r="AD41" s="144"/>
      <c r="AE41" s="144"/>
      <c r="AF41" s="144"/>
      <c r="AG41" s="144"/>
      <c r="AH41" s="144"/>
      <c r="AI41" s="144"/>
      <c r="AJ41" s="144"/>
      <c r="AK41" s="144"/>
      <c r="AL41" s="144"/>
      <c r="AM41" s="144"/>
      <c r="AN41" s="144"/>
      <c r="AO41" s="144"/>
    </row>
    <row r="42" spans="1:41" s="145" customFormat="1" ht="24.95" customHeight="1">
      <c r="A42" s="134">
        <f>IF('výsledky dle kategorií'!D12&lt;&gt;"",A41+1,"")</f>
        <v>38</v>
      </c>
      <c r="B42" s="135">
        <v>1</v>
      </c>
      <c r="C42" s="213" t="str">
        <f>'Startovní listina'!G17</f>
        <v>C</v>
      </c>
      <c r="D42" s="136">
        <f>'Startovní listina'!B17</f>
        <v>13</v>
      </c>
      <c r="E42" s="137" t="str">
        <f>'Startovní listina'!C17</f>
        <v>Ožana</v>
      </c>
      <c r="F42" s="137" t="str">
        <f>'Startovní listina'!D17</f>
        <v>Václav</v>
      </c>
      <c r="G42" s="137">
        <f>'Startovní listina'!E17</f>
        <v>1964</v>
      </c>
      <c r="H42" s="137" t="str">
        <f>'Startovní listina'!F17</f>
        <v>TJ Nové Město na Moravě</v>
      </c>
      <c r="I42" s="194" t="s">
        <v>258</v>
      </c>
      <c r="J42" s="144"/>
      <c r="K42" s="144"/>
      <c r="L42" s="144"/>
      <c r="M42" s="144"/>
      <c r="N42" s="144"/>
      <c r="O42" s="144"/>
      <c r="P42" s="144"/>
      <c r="Q42" s="144"/>
      <c r="R42" s="144"/>
      <c r="S42" s="144"/>
      <c r="T42" s="144"/>
      <c r="U42" s="144"/>
      <c r="V42" s="144"/>
      <c r="W42" s="144"/>
      <c r="X42" s="144"/>
      <c r="Y42" s="144"/>
      <c r="Z42" s="144"/>
      <c r="AA42" s="144"/>
      <c r="AB42" s="144"/>
      <c r="AC42" s="144"/>
      <c r="AD42" s="144"/>
      <c r="AE42" s="144"/>
      <c r="AF42" s="144"/>
      <c r="AG42" s="144"/>
      <c r="AH42" s="144"/>
      <c r="AI42" s="144"/>
      <c r="AJ42" s="144"/>
      <c r="AK42" s="144"/>
      <c r="AL42" s="144"/>
      <c r="AM42" s="144"/>
      <c r="AN42" s="144"/>
      <c r="AO42" s="144"/>
    </row>
    <row r="43" spans="1:41" s="145" customFormat="1" ht="24.95" customHeight="1">
      <c r="A43" s="140">
        <f>IF('výsledky dle kategorií'!D15&lt;&gt;"",A42+1,"")</f>
        <v>39</v>
      </c>
      <c r="B43" s="135">
        <v>2</v>
      </c>
      <c r="C43" s="214" t="str">
        <f>'Startovní listina'!G38</f>
        <v>C</v>
      </c>
      <c r="D43" s="141">
        <f>'Startovní listina'!B38</f>
        <v>40</v>
      </c>
      <c r="E43" s="142" t="str">
        <f>'Startovní listina'!C38</f>
        <v>Šimunek</v>
      </c>
      <c r="F43" s="142" t="str">
        <f>'Startovní listina'!D38</f>
        <v>Martin</v>
      </c>
      <c r="G43" s="142">
        <f>'Startovní listina'!E38</f>
        <v>1966</v>
      </c>
      <c r="H43" s="142" t="str">
        <f>'Startovní listina'!F38</f>
        <v>Botanka Running Modřice</v>
      </c>
      <c r="I43" s="143" t="s">
        <v>279</v>
      </c>
      <c r="J43" s="144"/>
      <c r="K43" s="144"/>
      <c r="L43" s="144"/>
      <c r="M43" s="144"/>
      <c r="N43" s="144"/>
      <c r="O43" s="144"/>
      <c r="P43" s="144"/>
      <c r="Q43" s="144"/>
      <c r="R43" s="144"/>
      <c r="S43" s="144"/>
      <c r="T43" s="144"/>
      <c r="U43" s="144"/>
      <c r="V43" s="144"/>
      <c r="W43" s="144"/>
      <c r="X43" s="144"/>
      <c r="Y43" s="144"/>
      <c r="Z43" s="144"/>
      <c r="AA43" s="144"/>
      <c r="AB43" s="144"/>
      <c r="AC43" s="144"/>
      <c r="AD43" s="144"/>
      <c r="AE43" s="144"/>
      <c r="AF43" s="144"/>
      <c r="AG43" s="144"/>
      <c r="AH43" s="144"/>
      <c r="AI43" s="144"/>
      <c r="AJ43" s="144"/>
      <c r="AK43" s="144"/>
      <c r="AL43" s="144"/>
      <c r="AM43" s="144"/>
      <c r="AN43" s="144"/>
      <c r="AO43" s="144"/>
    </row>
    <row r="44" spans="1:41" s="145" customFormat="1" ht="24.95" customHeight="1">
      <c r="A44" s="140">
        <f>IF('výsledky dle kategorií'!D38&lt;&gt;"",A43+1,"")</f>
        <v>40</v>
      </c>
      <c r="B44" s="135">
        <v>3</v>
      </c>
      <c r="C44" s="214" t="str">
        <f>'Startovní listina'!G31</f>
        <v>C</v>
      </c>
      <c r="D44" s="141">
        <f>'Startovní listina'!B31</f>
        <v>31</v>
      </c>
      <c r="E44" s="142" t="str">
        <f>'Startovní listina'!C31</f>
        <v>Buchta</v>
      </c>
      <c r="F44" s="142" t="str">
        <f>'Startovní listina'!D31</f>
        <v>Pavel</v>
      </c>
      <c r="G44" s="142">
        <f>'Startovní listina'!E31</f>
        <v>1964</v>
      </c>
      <c r="H44" s="142" t="str">
        <f>'Startovní listina'!F31</f>
        <v>Nové Město na Moravě</v>
      </c>
      <c r="I44" s="143" t="s">
        <v>272</v>
      </c>
      <c r="J44" s="144"/>
      <c r="K44" s="144"/>
      <c r="L44" s="144"/>
      <c r="M44" s="144"/>
      <c r="N44" s="144"/>
      <c r="O44" s="144"/>
      <c r="P44" s="144"/>
      <c r="Q44" s="144"/>
      <c r="R44" s="144"/>
      <c r="S44" s="144"/>
      <c r="T44" s="144"/>
      <c r="U44" s="144"/>
      <c r="V44" s="144"/>
      <c r="W44" s="144"/>
      <c r="X44" s="144"/>
      <c r="Y44" s="144"/>
      <c r="Z44" s="144"/>
      <c r="AA44" s="144"/>
      <c r="AB44" s="144"/>
      <c r="AC44" s="144"/>
      <c r="AD44" s="144"/>
      <c r="AE44" s="144"/>
      <c r="AF44" s="144"/>
      <c r="AG44" s="144"/>
      <c r="AH44" s="144"/>
      <c r="AI44" s="144"/>
      <c r="AJ44" s="144"/>
      <c r="AK44" s="144"/>
      <c r="AL44" s="144"/>
      <c r="AM44" s="144"/>
      <c r="AN44" s="144"/>
      <c r="AO44" s="144"/>
    </row>
    <row r="45" spans="1:41" s="145" customFormat="1" ht="24.95" customHeight="1">
      <c r="A45" s="140">
        <f>IF('výsledky dle kategorií'!D43&lt;&gt;"",A44+1,"")</f>
        <v>41</v>
      </c>
      <c r="B45" s="135">
        <v>4</v>
      </c>
      <c r="C45" s="214" t="str">
        <f>'Startovní listina'!G51</f>
        <v>C</v>
      </c>
      <c r="D45" s="141">
        <f>'Startovní listina'!B51</f>
        <v>56</v>
      </c>
      <c r="E45" s="142" t="str">
        <f>'Startovní listina'!C51</f>
        <v>Dočkal</v>
      </c>
      <c r="F45" s="142" t="str">
        <f>'Startovní listina'!D51</f>
        <v>Radek</v>
      </c>
      <c r="G45" s="142">
        <f>'Startovní listina'!E51</f>
        <v>1966</v>
      </c>
      <c r="H45" s="142" t="str">
        <f>'Startovní listina'!F51</f>
        <v>RILA Team Brno</v>
      </c>
      <c r="I45" s="143" t="s">
        <v>292</v>
      </c>
      <c r="J45" s="144"/>
      <c r="K45" s="144"/>
      <c r="L45" s="144"/>
      <c r="M45" s="144"/>
      <c r="N45" s="144"/>
      <c r="O45" s="144"/>
      <c r="P45" s="144"/>
      <c r="Q45" s="144"/>
      <c r="R45" s="144"/>
      <c r="S45" s="144"/>
      <c r="T45" s="144"/>
      <c r="U45" s="144"/>
      <c r="V45" s="144"/>
      <c r="W45" s="144"/>
      <c r="X45" s="144"/>
      <c r="Y45" s="144"/>
      <c r="Z45" s="144"/>
      <c r="AA45" s="144"/>
      <c r="AB45" s="144"/>
      <c r="AC45" s="144"/>
      <c r="AD45" s="144"/>
      <c r="AE45" s="144"/>
      <c r="AF45" s="144"/>
      <c r="AG45" s="144"/>
      <c r="AH45" s="144"/>
      <c r="AI45" s="144"/>
      <c r="AJ45" s="144"/>
      <c r="AK45" s="144"/>
      <c r="AL45" s="144"/>
      <c r="AM45" s="144"/>
      <c r="AN45" s="144"/>
      <c r="AO45" s="144"/>
    </row>
    <row r="46" spans="1:41" s="145" customFormat="1" ht="24.95" customHeight="1">
      <c r="A46" s="140">
        <f>IF('výsledky dle kategorií'!D48&lt;&gt;"",A45+1,"")</f>
        <v>42</v>
      </c>
      <c r="B46" s="135">
        <v>5</v>
      </c>
      <c r="C46" s="214" t="str">
        <f>'Startovní listina'!G15</f>
        <v>C</v>
      </c>
      <c r="D46" s="141">
        <f>'Startovní listina'!B15</f>
        <v>11</v>
      </c>
      <c r="E46" s="142" t="str">
        <f>'Startovní listina'!C15</f>
        <v>Bělehrádek</v>
      </c>
      <c r="F46" s="142" t="str">
        <f>'Startovní listina'!D15</f>
        <v>Pavel</v>
      </c>
      <c r="G46" s="142">
        <f>'Startovní listina'!E15</f>
        <v>1958</v>
      </c>
      <c r="H46" s="142" t="str">
        <f>'Startovní listina'!F15</f>
        <v>Velké Tresné</v>
      </c>
      <c r="I46" s="143" t="s">
        <v>256</v>
      </c>
      <c r="J46" s="144"/>
      <c r="K46" s="144"/>
      <c r="L46" s="144"/>
      <c r="M46" s="144"/>
      <c r="N46" s="144"/>
      <c r="O46" s="144"/>
      <c r="P46" s="144"/>
      <c r="Q46" s="144"/>
      <c r="R46" s="144"/>
      <c r="S46" s="144"/>
      <c r="T46" s="144"/>
      <c r="U46" s="144"/>
      <c r="V46" s="144"/>
      <c r="W46" s="144"/>
      <c r="X46" s="144"/>
      <c r="Y46" s="144"/>
      <c r="Z46" s="144"/>
      <c r="AA46" s="144"/>
      <c r="AB46" s="144"/>
      <c r="AC46" s="144"/>
      <c r="AD46" s="144"/>
      <c r="AE46" s="144"/>
      <c r="AF46" s="144"/>
      <c r="AG46" s="144"/>
      <c r="AH46" s="144"/>
      <c r="AI46" s="144"/>
      <c r="AJ46" s="144"/>
      <c r="AK46" s="144"/>
      <c r="AL46" s="144"/>
      <c r="AM46" s="144"/>
      <c r="AN46" s="144"/>
      <c r="AO46" s="144"/>
    </row>
    <row r="47" spans="1:41" s="145" customFormat="1" ht="24.95" customHeight="1">
      <c r="A47" s="140">
        <f>IF('výsledky dle kategorií'!D55&lt;&gt;"",A46+1,"")</f>
        <v>43</v>
      </c>
      <c r="B47" s="135">
        <v>6</v>
      </c>
      <c r="C47" s="214" t="str">
        <f>'Startovní listina'!G60</f>
        <v>C</v>
      </c>
      <c r="D47" s="141">
        <f>'Startovní listina'!B60</f>
        <v>67</v>
      </c>
      <c r="E47" s="142" t="str">
        <f>'Startovní listina'!C60</f>
        <v>Novosedlík</v>
      </c>
      <c r="F47" s="142" t="str">
        <f>'Startovní listina'!D60</f>
        <v>Ľubomír</v>
      </c>
      <c r="G47" s="142">
        <f>'Startovní listina'!E60</f>
        <v>1966</v>
      </c>
      <c r="H47" s="142" t="str">
        <f>'Startovní listina'!F60</f>
        <v>ŠK pre Radosť Nitra</v>
      </c>
      <c r="I47" s="143" t="s">
        <v>301</v>
      </c>
      <c r="J47" s="144"/>
      <c r="K47" s="144"/>
      <c r="L47" s="144"/>
      <c r="M47" s="144"/>
      <c r="N47" s="144"/>
      <c r="O47" s="144"/>
      <c r="P47" s="144"/>
      <c r="Q47" s="144"/>
      <c r="R47" s="144"/>
      <c r="S47" s="144"/>
      <c r="T47" s="144"/>
      <c r="U47" s="144"/>
      <c r="V47" s="144"/>
      <c r="W47" s="144"/>
      <c r="X47" s="144"/>
      <c r="Y47" s="144"/>
      <c r="Z47" s="144"/>
      <c r="AA47" s="144"/>
      <c r="AB47" s="144"/>
      <c r="AC47" s="144"/>
      <c r="AD47" s="144"/>
      <c r="AE47" s="144"/>
      <c r="AF47" s="144"/>
      <c r="AG47" s="144"/>
      <c r="AH47" s="144"/>
      <c r="AI47" s="144"/>
      <c r="AJ47" s="144"/>
      <c r="AK47" s="144"/>
      <c r="AL47" s="144"/>
      <c r="AM47" s="144"/>
      <c r="AN47" s="144"/>
      <c r="AO47" s="144"/>
    </row>
    <row r="48" spans="1:41" s="145" customFormat="1" ht="24.95" customHeight="1" thickBot="1">
      <c r="A48" s="203">
        <f>IF('výsledky dle kategorií'!D66&lt;&gt;"",A47+1,"")</f>
        <v>44</v>
      </c>
      <c r="B48" s="204">
        <v>7</v>
      </c>
      <c r="C48" s="215" t="str">
        <f>'Startovní listina'!G13</f>
        <v>C</v>
      </c>
      <c r="D48" s="205">
        <f>'Startovní listina'!B13</f>
        <v>9</v>
      </c>
      <c r="E48" s="206" t="str">
        <f>'Startovní listina'!C13</f>
        <v>Krátký</v>
      </c>
      <c r="F48" s="206" t="str">
        <f>'Startovní listina'!D13</f>
        <v>Josef</v>
      </c>
      <c r="G48" s="206">
        <f>'Startovní listina'!E13</f>
        <v>1965</v>
      </c>
      <c r="H48" s="206" t="str">
        <f>'Startovní listina'!F13</f>
        <v>Hvězda SKP Pardubice</v>
      </c>
      <c r="I48" s="207" t="s">
        <v>254</v>
      </c>
      <c r="J48" s="144"/>
      <c r="K48" s="144"/>
      <c r="L48" s="144"/>
      <c r="M48" s="144"/>
      <c r="N48" s="144"/>
      <c r="O48" s="144"/>
      <c r="P48" s="144"/>
      <c r="Q48" s="144"/>
      <c r="R48" s="144"/>
      <c r="S48" s="144"/>
      <c r="T48" s="144"/>
      <c r="U48" s="144"/>
      <c r="V48" s="144"/>
      <c r="W48" s="144"/>
      <c r="X48" s="144"/>
      <c r="Y48" s="144"/>
      <c r="Z48" s="144"/>
      <c r="AA48" s="144"/>
      <c r="AB48" s="144"/>
      <c r="AC48" s="144"/>
      <c r="AD48" s="144"/>
      <c r="AE48" s="144"/>
      <c r="AF48" s="144"/>
      <c r="AG48" s="144"/>
      <c r="AH48" s="144"/>
      <c r="AI48" s="144"/>
      <c r="AJ48" s="144"/>
      <c r="AK48" s="144"/>
      <c r="AL48" s="144"/>
      <c r="AM48" s="144"/>
      <c r="AN48" s="144"/>
      <c r="AO48" s="144"/>
    </row>
    <row r="49" spans="1:41" s="145" customFormat="1" ht="24.95" customHeight="1">
      <c r="A49" s="134">
        <f>IF('výsledky dle kategorií'!D30&lt;&gt;"",A48+1,"")</f>
        <v>45</v>
      </c>
      <c r="B49" s="135">
        <v>1</v>
      </c>
      <c r="C49" s="213" t="str">
        <f>'Startovní listina'!G56</f>
        <v>D</v>
      </c>
      <c r="D49" s="136">
        <f>'Startovní listina'!B56</f>
        <v>61</v>
      </c>
      <c r="E49" s="137" t="str">
        <f>'Startovní listina'!C56</f>
        <v>Šperka</v>
      </c>
      <c r="F49" s="137" t="str">
        <f>'Startovní listina'!D56</f>
        <v>Oldřich</v>
      </c>
      <c r="G49" s="137">
        <f>'Startovní listina'!E56</f>
        <v>1956</v>
      </c>
      <c r="H49" s="137" t="str">
        <f>'Startovní listina'!F56</f>
        <v>Jedovnice</v>
      </c>
      <c r="I49" s="194" t="s">
        <v>297</v>
      </c>
      <c r="J49" s="144"/>
      <c r="K49" s="144"/>
      <c r="L49" s="144"/>
      <c r="M49" s="144"/>
      <c r="N49" s="144"/>
      <c r="O49" s="144"/>
      <c r="P49" s="144"/>
      <c r="Q49" s="144"/>
      <c r="R49" s="144"/>
      <c r="S49" s="144"/>
      <c r="T49" s="144"/>
      <c r="U49" s="144"/>
      <c r="V49" s="144"/>
      <c r="W49" s="144"/>
      <c r="X49" s="144"/>
      <c r="Y49" s="144"/>
      <c r="Z49" s="144"/>
      <c r="AA49" s="144"/>
      <c r="AB49" s="144"/>
      <c r="AC49" s="144"/>
      <c r="AD49" s="144"/>
      <c r="AE49" s="144"/>
      <c r="AF49" s="144"/>
      <c r="AG49" s="144"/>
      <c r="AH49" s="144"/>
      <c r="AI49" s="144"/>
      <c r="AJ49" s="144"/>
      <c r="AK49" s="144"/>
      <c r="AL49" s="144"/>
      <c r="AM49" s="144"/>
      <c r="AN49" s="144"/>
      <c r="AO49" s="144"/>
    </row>
    <row r="50" spans="1:41" s="145" customFormat="1" ht="24.95" customHeight="1">
      <c r="A50" s="140">
        <f>IF('výsledky dle kategorií'!D37&lt;&gt;"",A49+1,"")</f>
        <v>46</v>
      </c>
      <c r="B50" s="135">
        <v>2</v>
      </c>
      <c r="C50" s="214" t="str">
        <f>'Startovní listina'!G22</f>
        <v>D</v>
      </c>
      <c r="D50" s="141">
        <f>'Startovní listina'!B22</f>
        <v>19</v>
      </c>
      <c r="E50" s="142" t="str">
        <f>'Startovní listina'!C22</f>
        <v>Mareš</v>
      </c>
      <c r="F50" s="142" t="str">
        <f>'Startovní listina'!D22</f>
        <v>Bohumil</v>
      </c>
      <c r="G50" s="142">
        <f>'Startovní listina'!E22</f>
        <v>1951</v>
      </c>
      <c r="H50" s="142" t="str">
        <f>'Startovní listina'!F22</f>
        <v>Brno</v>
      </c>
      <c r="I50" s="143" t="s">
        <v>263</v>
      </c>
      <c r="J50" s="144"/>
      <c r="K50" s="144"/>
      <c r="L50" s="144"/>
      <c r="M50" s="144"/>
      <c r="N50" s="144"/>
      <c r="O50" s="144"/>
      <c r="P50" s="144"/>
      <c r="Q50" s="144"/>
      <c r="R50" s="144"/>
      <c r="S50" s="144"/>
      <c r="T50" s="144"/>
      <c r="U50" s="144"/>
      <c r="V50" s="144"/>
      <c r="W50" s="144"/>
      <c r="X50" s="144"/>
      <c r="Y50" s="144"/>
      <c r="Z50" s="144"/>
      <c r="AA50" s="144"/>
      <c r="AB50" s="144"/>
      <c r="AC50" s="144"/>
      <c r="AD50" s="144"/>
      <c r="AE50" s="144"/>
      <c r="AF50" s="144"/>
      <c r="AG50" s="144"/>
      <c r="AH50" s="144"/>
      <c r="AI50" s="144"/>
      <c r="AJ50" s="144"/>
      <c r="AK50" s="144"/>
      <c r="AL50" s="144"/>
      <c r="AM50" s="144"/>
      <c r="AN50" s="144"/>
      <c r="AO50" s="144"/>
    </row>
    <row r="51" spans="1:41" s="145" customFormat="1" ht="24.95" customHeight="1">
      <c r="A51" s="140">
        <f>IF('výsledky dle kategorií'!D47&lt;&gt;"",A50+1,"")</f>
        <v>47</v>
      </c>
      <c r="B51" s="135">
        <v>3</v>
      </c>
      <c r="C51" s="214" t="str">
        <f>'Startovní listina'!G20</f>
        <v>D</v>
      </c>
      <c r="D51" s="141">
        <f>'Startovní listina'!B20</f>
        <v>17</v>
      </c>
      <c r="E51" s="142" t="str">
        <f>'Startovní listina'!C20</f>
        <v>Raclavský</v>
      </c>
      <c r="F51" s="142" t="str">
        <f>'Startovní listina'!D20</f>
        <v>Vlastimil</v>
      </c>
      <c r="G51" s="142">
        <f>'Startovní listina'!E20</f>
        <v>1955</v>
      </c>
      <c r="H51" s="142" t="str">
        <f>'Startovní listina'!F20</f>
        <v>TJ Liga 100 Olomouc</v>
      </c>
      <c r="I51" s="143" t="s">
        <v>261</v>
      </c>
      <c r="J51" s="144"/>
      <c r="K51" s="144"/>
      <c r="L51" s="144"/>
      <c r="M51" s="144"/>
      <c r="N51" s="144"/>
      <c r="O51" s="144"/>
      <c r="P51" s="144"/>
      <c r="Q51" s="144"/>
      <c r="R51" s="144"/>
      <c r="S51" s="144"/>
      <c r="T51" s="144"/>
      <c r="U51" s="144"/>
      <c r="V51" s="144"/>
      <c r="W51" s="144"/>
      <c r="X51" s="144"/>
      <c r="Y51" s="144"/>
      <c r="Z51" s="144"/>
      <c r="AA51" s="144"/>
      <c r="AB51" s="144"/>
      <c r="AC51" s="144"/>
      <c r="AD51" s="144"/>
      <c r="AE51" s="144"/>
      <c r="AF51" s="144"/>
      <c r="AG51" s="144"/>
      <c r="AH51" s="144"/>
      <c r="AI51" s="144"/>
      <c r="AJ51" s="144"/>
      <c r="AK51" s="144"/>
      <c r="AL51" s="144"/>
      <c r="AM51" s="144"/>
      <c r="AN51" s="144"/>
      <c r="AO51" s="144"/>
    </row>
    <row r="52" spans="1:41" s="145" customFormat="1" ht="24.95" customHeight="1">
      <c r="A52" s="140">
        <f>IF('výsledky dle kategorií'!D49&lt;&gt;"",A51+1,"")</f>
        <v>48</v>
      </c>
      <c r="B52" s="135">
        <v>4</v>
      </c>
      <c r="C52" s="214" t="str">
        <f>'Startovní listina'!G55</f>
        <v>D</v>
      </c>
      <c r="D52" s="141">
        <f>'Startovní listina'!B55</f>
        <v>60</v>
      </c>
      <c r="E52" s="142" t="str">
        <f>'Startovní listina'!C55</f>
        <v>Boháč</v>
      </c>
      <c r="F52" s="142" t="str">
        <f>'Startovní listina'!D55</f>
        <v>Jiří</v>
      </c>
      <c r="G52" s="142">
        <f>'Startovní listina'!E55</f>
        <v>1954</v>
      </c>
      <c r="H52" s="142" t="str">
        <f>'Startovní listina'!F55</f>
        <v>Behej Brno.com</v>
      </c>
      <c r="I52" s="143" t="s">
        <v>296</v>
      </c>
      <c r="J52" s="144"/>
      <c r="K52" s="144"/>
      <c r="L52" s="144"/>
      <c r="M52" s="144"/>
      <c r="N52" s="144"/>
      <c r="O52" s="144"/>
      <c r="P52" s="144"/>
      <c r="Q52" s="144"/>
      <c r="R52" s="144"/>
      <c r="S52" s="144"/>
      <c r="T52" s="144"/>
      <c r="U52" s="144"/>
      <c r="V52" s="144"/>
      <c r="W52" s="144"/>
      <c r="X52" s="144"/>
      <c r="Y52" s="144"/>
      <c r="Z52" s="144"/>
      <c r="AA52" s="144"/>
      <c r="AB52" s="144"/>
      <c r="AC52" s="144"/>
      <c r="AD52" s="144"/>
      <c r="AE52" s="144"/>
      <c r="AF52" s="144"/>
      <c r="AG52" s="144"/>
      <c r="AH52" s="144"/>
      <c r="AI52" s="144"/>
      <c r="AJ52" s="144"/>
      <c r="AK52" s="144"/>
      <c r="AL52" s="144"/>
      <c r="AM52" s="144"/>
      <c r="AN52" s="144"/>
      <c r="AO52" s="144"/>
    </row>
    <row r="53" spans="1:41" s="145" customFormat="1" ht="24.95" customHeight="1">
      <c r="A53" s="140">
        <f>IF('výsledky dle kategorií'!D51&lt;&gt;"",A52+1,"")</f>
        <v>49</v>
      </c>
      <c r="B53" s="135">
        <v>5</v>
      </c>
      <c r="C53" s="214" t="str">
        <f>'Startovní listina'!G40</f>
        <v>D</v>
      </c>
      <c r="D53" s="141">
        <f>'Startovní listina'!B40</f>
        <v>42</v>
      </c>
      <c r="E53" s="142" t="str">
        <f>'Startovní listina'!C40</f>
        <v>Kohoutek</v>
      </c>
      <c r="F53" s="142" t="str">
        <f>'Startovní listina'!D40</f>
        <v>Jaromír</v>
      </c>
      <c r="G53" s="142">
        <f>'Startovní listina'!E40</f>
        <v>1955</v>
      </c>
      <c r="H53" s="142" t="str">
        <f>'Startovní listina'!F40</f>
        <v>W&amp;SSC Brno</v>
      </c>
      <c r="I53" s="143" t="s">
        <v>281</v>
      </c>
      <c r="J53" s="144"/>
      <c r="K53" s="144"/>
      <c r="L53" s="144"/>
      <c r="M53" s="144"/>
      <c r="N53" s="144"/>
      <c r="O53" s="144"/>
      <c r="P53" s="144"/>
      <c r="Q53" s="144"/>
      <c r="R53" s="144"/>
      <c r="S53" s="144"/>
      <c r="T53" s="144"/>
      <c r="U53" s="144"/>
      <c r="V53" s="144"/>
      <c r="W53" s="144"/>
      <c r="X53" s="144"/>
      <c r="Y53" s="144"/>
      <c r="Z53" s="144"/>
      <c r="AA53" s="144"/>
      <c r="AB53" s="144"/>
      <c r="AC53" s="144"/>
      <c r="AD53" s="144"/>
      <c r="AE53" s="144"/>
      <c r="AF53" s="144"/>
      <c r="AG53" s="144"/>
      <c r="AH53" s="144"/>
      <c r="AI53" s="144"/>
      <c r="AJ53" s="144"/>
      <c r="AK53" s="144"/>
      <c r="AL53" s="144"/>
      <c r="AM53" s="144"/>
      <c r="AN53" s="144"/>
      <c r="AO53" s="144"/>
    </row>
    <row r="54" spans="1:41" s="145" customFormat="1" ht="24.95" customHeight="1">
      <c r="A54" s="140">
        <f>IF('výsledky dle kategorií'!D57&lt;&gt;"",A53+1,"")</f>
        <v>50</v>
      </c>
      <c r="B54" s="135">
        <v>6</v>
      </c>
      <c r="C54" s="214" t="str">
        <f>'Startovní listina'!G65</f>
        <v>D</v>
      </c>
      <c r="D54" s="141">
        <f>'Startovní listina'!B65</f>
        <v>74</v>
      </c>
      <c r="E54" s="142" t="str">
        <f>'Startovní listina'!C65</f>
        <v>Macháček</v>
      </c>
      <c r="F54" s="142" t="str">
        <f>'Startovní listina'!D65</f>
        <v>Martin</v>
      </c>
      <c r="G54" s="142">
        <f>'Startovní listina'!E65</f>
        <v>1955</v>
      </c>
      <c r="H54" s="142" t="str">
        <f>'Startovní listina'!F65</f>
        <v>Javůrek</v>
      </c>
      <c r="I54" s="143" t="s">
        <v>306</v>
      </c>
      <c r="J54" s="144"/>
      <c r="K54" s="144"/>
      <c r="L54" s="144"/>
      <c r="M54" s="144"/>
      <c r="N54" s="144"/>
      <c r="O54" s="144"/>
      <c r="P54" s="144"/>
      <c r="Q54" s="144"/>
      <c r="R54" s="144"/>
      <c r="S54" s="144"/>
      <c r="T54" s="144"/>
      <c r="U54" s="144"/>
      <c r="V54" s="144"/>
      <c r="W54" s="144"/>
      <c r="X54" s="144"/>
      <c r="Y54" s="144"/>
      <c r="Z54" s="144"/>
      <c r="AA54" s="144"/>
      <c r="AB54" s="144"/>
      <c r="AC54" s="144"/>
      <c r="AD54" s="144"/>
      <c r="AE54" s="144"/>
      <c r="AF54" s="144"/>
      <c r="AG54" s="144"/>
      <c r="AH54" s="144"/>
      <c r="AI54" s="144"/>
      <c r="AJ54" s="144"/>
      <c r="AK54" s="144"/>
      <c r="AL54" s="144"/>
      <c r="AM54" s="144"/>
      <c r="AN54" s="144"/>
      <c r="AO54" s="144"/>
    </row>
    <row r="55" spans="1:41" s="145" customFormat="1" ht="24.95" customHeight="1" thickBot="1">
      <c r="A55" s="203">
        <f>IF('výsledky dle kategorií'!D61&lt;&gt;"",A54+1,"")</f>
        <v>51</v>
      </c>
      <c r="B55" s="204">
        <v>7</v>
      </c>
      <c r="C55" s="215" t="str">
        <f>'Startovní listina'!G9</f>
        <v>D</v>
      </c>
      <c r="D55" s="205">
        <f>'Startovní listina'!B9</f>
        <v>5</v>
      </c>
      <c r="E55" s="206" t="str">
        <f>'Startovní listina'!C9</f>
        <v>Tučný</v>
      </c>
      <c r="F55" s="206" t="str">
        <f>'Startovní listina'!D9</f>
        <v>Jan</v>
      </c>
      <c r="G55" s="206">
        <f>'Startovní listina'!E9</f>
        <v>1947</v>
      </c>
      <c r="H55" s="206" t="str">
        <f>'Startovní listina'!F9</f>
        <v>MK Pardubice</v>
      </c>
      <c r="I55" s="207" t="s">
        <v>251</v>
      </c>
      <c r="J55" s="144"/>
      <c r="K55" s="144"/>
      <c r="L55" s="144"/>
      <c r="M55" s="144"/>
      <c r="N55" s="144"/>
      <c r="O55" s="144"/>
      <c r="P55" s="144"/>
      <c r="Q55" s="144"/>
      <c r="R55" s="144"/>
      <c r="S55" s="144"/>
      <c r="T55" s="144"/>
      <c r="U55" s="144"/>
      <c r="V55" s="144"/>
      <c r="W55" s="144"/>
      <c r="X55" s="144"/>
      <c r="Y55" s="144"/>
      <c r="Z55" s="144"/>
      <c r="AA55" s="144"/>
      <c r="AB55" s="144"/>
      <c r="AC55" s="144"/>
      <c r="AD55" s="144"/>
      <c r="AE55" s="144"/>
      <c r="AF55" s="144"/>
      <c r="AG55" s="144"/>
      <c r="AH55" s="144"/>
      <c r="AI55" s="144"/>
      <c r="AJ55" s="144"/>
      <c r="AK55" s="144"/>
      <c r="AL55" s="144"/>
      <c r="AM55" s="144"/>
      <c r="AN55" s="144"/>
      <c r="AO55" s="144"/>
    </row>
    <row r="56" spans="1:41" s="145" customFormat="1" ht="24.95" customHeight="1" thickBot="1">
      <c r="A56" s="208">
        <f>IF('výsledky dle kategorií'!D64&lt;&gt;"",A55+1,"")</f>
        <v>52</v>
      </c>
      <c r="B56" s="209">
        <v>1</v>
      </c>
      <c r="C56" s="216" t="str">
        <f>'Startovní listina'!G8</f>
        <v>E</v>
      </c>
      <c r="D56" s="210">
        <f>'Startovní listina'!B8</f>
        <v>4</v>
      </c>
      <c r="E56" s="211" t="str">
        <f>'Startovní listina'!C8</f>
        <v>Holý</v>
      </c>
      <c r="F56" s="211" t="str">
        <f>'Startovní listina'!D8</f>
        <v>Josef</v>
      </c>
      <c r="G56" s="211">
        <f>'Startovní listina'!E8</f>
        <v>1941</v>
      </c>
      <c r="H56" s="211" t="str">
        <f>'Startovní listina'!F8</f>
        <v>Moravská Slávia Brno</v>
      </c>
      <c r="I56" s="212" t="s">
        <v>250</v>
      </c>
      <c r="J56" s="144"/>
      <c r="K56" s="144"/>
      <c r="L56" s="144"/>
      <c r="M56" s="144"/>
      <c r="N56" s="144"/>
      <c r="O56" s="144"/>
      <c r="P56" s="144"/>
      <c r="Q56" s="144"/>
      <c r="R56" s="144"/>
      <c r="S56" s="144"/>
      <c r="T56" s="144"/>
      <c r="U56" s="144"/>
      <c r="V56" s="144"/>
      <c r="W56" s="144"/>
      <c r="X56" s="144"/>
      <c r="Y56" s="144"/>
      <c r="Z56" s="144"/>
      <c r="AA56" s="144"/>
      <c r="AB56" s="144"/>
      <c r="AC56" s="144"/>
      <c r="AD56" s="144"/>
      <c r="AE56" s="144"/>
      <c r="AF56" s="144"/>
      <c r="AG56" s="144"/>
      <c r="AH56" s="144"/>
      <c r="AI56" s="144"/>
      <c r="AJ56" s="144"/>
      <c r="AK56" s="144"/>
      <c r="AL56" s="144"/>
      <c r="AM56" s="144"/>
      <c r="AN56" s="144"/>
      <c r="AO56" s="144"/>
    </row>
    <row r="57" spans="1:41" s="145" customFormat="1" ht="24.95" customHeight="1">
      <c r="A57" s="134">
        <f>IF('výsledky dle kategorií'!D26&lt;&gt;"",A56+1,"")</f>
        <v>53</v>
      </c>
      <c r="B57" s="135">
        <v>1</v>
      </c>
      <c r="C57" s="213" t="str">
        <f>'Startovní listina'!G25</f>
        <v>F</v>
      </c>
      <c r="D57" s="136">
        <f>'Startovní listina'!B25</f>
        <v>23</v>
      </c>
      <c r="E57" s="137" t="str">
        <f>'Startovní listina'!C25</f>
        <v>Johaníková</v>
      </c>
      <c r="F57" s="137" t="str">
        <f>'Startovní listina'!D25</f>
        <v>Lucie</v>
      </c>
      <c r="G57" s="137">
        <f>'Startovní listina'!E25</f>
        <v>1986</v>
      </c>
      <c r="H57" s="137" t="str">
        <f>'Startovní listina'!F25</f>
        <v>AC Moravská Slávia Brno</v>
      </c>
      <c r="I57" s="194" t="s">
        <v>266</v>
      </c>
      <c r="J57" s="144"/>
      <c r="K57" s="144"/>
      <c r="L57" s="144"/>
      <c r="M57" s="144"/>
      <c r="N57" s="144"/>
      <c r="O57" s="144"/>
      <c r="P57" s="144"/>
      <c r="Q57" s="144"/>
      <c r="R57" s="144"/>
      <c r="S57" s="144"/>
      <c r="T57" s="144"/>
      <c r="U57" s="144"/>
      <c r="V57" s="144"/>
      <c r="W57" s="144"/>
      <c r="X57" s="144"/>
      <c r="Y57" s="144"/>
      <c r="Z57" s="144"/>
      <c r="AA57" s="144"/>
      <c r="AB57" s="144"/>
      <c r="AC57" s="144"/>
      <c r="AD57" s="144"/>
      <c r="AE57" s="144"/>
      <c r="AF57" s="144"/>
      <c r="AG57" s="144"/>
      <c r="AH57" s="144"/>
      <c r="AI57" s="144"/>
      <c r="AJ57" s="144"/>
      <c r="AK57" s="144"/>
      <c r="AL57" s="144"/>
      <c r="AM57" s="144"/>
      <c r="AN57" s="144"/>
      <c r="AO57" s="144"/>
    </row>
    <row r="58" spans="1:41" s="145" customFormat="1" ht="24.95" customHeight="1">
      <c r="A58" s="140">
        <f>IF('výsledky dle kategorií'!D41&lt;&gt;"",A57+1,"")</f>
        <v>54</v>
      </c>
      <c r="B58" s="135">
        <v>2</v>
      </c>
      <c r="C58" s="214" t="str">
        <f>'Startovní listina'!G30</f>
        <v>F</v>
      </c>
      <c r="D58" s="141">
        <f>'Startovní listina'!B30</f>
        <v>30</v>
      </c>
      <c r="E58" s="142" t="str">
        <f>'Startovní listina'!C30</f>
        <v>Železná</v>
      </c>
      <c r="F58" s="142" t="str">
        <f>'Startovní listina'!D30</f>
        <v>Lada</v>
      </c>
      <c r="G58" s="142">
        <f>'Startovní listina'!E30</f>
        <v>1989</v>
      </c>
      <c r="H58" s="142" t="str">
        <f>'Startovní listina'!F30</f>
        <v>Brno</v>
      </c>
      <c r="I58" s="143" t="s">
        <v>271</v>
      </c>
      <c r="J58" s="144"/>
      <c r="K58" s="144"/>
      <c r="L58" s="144"/>
      <c r="M58" s="144"/>
      <c r="N58" s="144"/>
      <c r="O58" s="144"/>
      <c r="P58" s="144"/>
      <c r="Q58" s="144"/>
      <c r="R58" s="144"/>
      <c r="S58" s="144"/>
      <c r="T58" s="144"/>
      <c r="U58" s="144"/>
      <c r="V58" s="144"/>
      <c r="W58" s="144"/>
      <c r="X58" s="144"/>
      <c r="Y58" s="144"/>
      <c r="Z58" s="144"/>
      <c r="AA58" s="144"/>
      <c r="AB58" s="144"/>
      <c r="AC58" s="144"/>
      <c r="AD58" s="144"/>
      <c r="AE58" s="144"/>
      <c r="AF58" s="144"/>
      <c r="AG58" s="144"/>
      <c r="AH58" s="144"/>
      <c r="AI58" s="144"/>
      <c r="AJ58" s="144"/>
      <c r="AK58" s="144"/>
      <c r="AL58" s="144"/>
      <c r="AM58" s="144"/>
      <c r="AN58" s="144"/>
      <c r="AO58" s="144"/>
    </row>
    <row r="59" spans="1:41" s="145" customFormat="1" ht="24.95" customHeight="1">
      <c r="A59" s="140">
        <f>IF('výsledky dle kategorií'!D42&lt;&gt;"",A58+1,"")</f>
        <v>55</v>
      </c>
      <c r="B59" s="135">
        <v>3</v>
      </c>
      <c r="C59" s="214" t="str">
        <f>'Startovní listina'!G24</f>
        <v>F</v>
      </c>
      <c r="D59" s="141">
        <f>'Startovní listina'!B24</f>
        <v>22</v>
      </c>
      <c r="E59" s="142" t="str">
        <f>'Startovní listina'!C24</f>
        <v>Mirvaldová</v>
      </c>
      <c r="F59" s="142" t="str">
        <f>'Startovní listina'!D24</f>
        <v>Klára</v>
      </c>
      <c r="G59" s="142">
        <f>'Startovní listina'!E24</f>
        <v>1993</v>
      </c>
      <c r="H59" s="142" t="str">
        <f>'Startovní listina'!F24</f>
        <v>AC Moravská Slávia Brno</v>
      </c>
      <c r="I59" s="143" t="s">
        <v>265</v>
      </c>
      <c r="J59" s="144"/>
      <c r="K59" s="144"/>
      <c r="L59" s="144"/>
      <c r="M59" s="144"/>
      <c r="N59" s="144"/>
      <c r="O59" s="144"/>
      <c r="P59" s="144"/>
      <c r="Q59" s="144"/>
      <c r="R59" s="144"/>
      <c r="S59" s="144"/>
      <c r="T59" s="144"/>
      <c r="U59" s="144"/>
      <c r="V59" s="144"/>
      <c r="W59" s="144"/>
      <c r="X59" s="144"/>
      <c r="Y59" s="144"/>
      <c r="Z59" s="144"/>
      <c r="AA59" s="144"/>
      <c r="AB59" s="144"/>
      <c r="AC59" s="144"/>
      <c r="AD59" s="144"/>
      <c r="AE59" s="144"/>
      <c r="AF59" s="144"/>
      <c r="AG59" s="144"/>
      <c r="AH59" s="144"/>
      <c r="AI59" s="144"/>
      <c r="AJ59" s="144"/>
      <c r="AK59" s="144"/>
      <c r="AL59" s="144"/>
      <c r="AM59" s="144"/>
      <c r="AN59" s="144"/>
      <c r="AO59" s="144"/>
    </row>
    <row r="60" spans="1:41" s="145" customFormat="1" ht="24.95" customHeight="1">
      <c r="A60" s="140">
        <f>IF('výsledky dle kategorií'!D46&lt;&gt;"",A59+1,"")</f>
        <v>56</v>
      </c>
      <c r="B60" s="135">
        <v>4</v>
      </c>
      <c r="C60" s="214" t="str">
        <f>'Startovní listina'!G28</f>
        <v>F</v>
      </c>
      <c r="D60" s="141">
        <f>'Startovní listina'!B28</f>
        <v>27</v>
      </c>
      <c r="E60" s="142" t="str">
        <f>'Startovní listina'!C28</f>
        <v>Staňková</v>
      </c>
      <c r="F60" s="142" t="str">
        <f>'Startovní listina'!D28</f>
        <v>Kateřina</v>
      </c>
      <c r="G60" s="142">
        <f>'Startovní listina'!E28</f>
        <v>1988</v>
      </c>
      <c r="H60" s="142" t="str">
        <f>'Startovní listina'!F28</f>
        <v>AC Moravská Slávia Brno</v>
      </c>
      <c r="I60" s="143" t="s">
        <v>269</v>
      </c>
      <c r="J60" s="144"/>
      <c r="K60" s="144"/>
      <c r="L60" s="144"/>
      <c r="M60" s="144"/>
      <c r="N60" s="144"/>
      <c r="O60" s="144"/>
      <c r="P60" s="144"/>
      <c r="Q60" s="144"/>
      <c r="R60" s="144"/>
      <c r="S60" s="144"/>
      <c r="T60" s="144"/>
      <c r="U60" s="144"/>
      <c r="V60" s="144"/>
      <c r="W60" s="144"/>
      <c r="X60" s="144"/>
      <c r="Y60" s="144"/>
      <c r="Z60" s="144"/>
      <c r="AA60" s="144"/>
      <c r="AB60" s="144"/>
      <c r="AC60" s="144"/>
      <c r="AD60" s="144"/>
      <c r="AE60" s="144"/>
      <c r="AF60" s="144"/>
      <c r="AG60" s="144"/>
      <c r="AH60" s="144"/>
      <c r="AI60" s="144"/>
      <c r="AJ60" s="144"/>
      <c r="AK60" s="144"/>
      <c r="AL60" s="144"/>
      <c r="AM60" s="144"/>
      <c r="AN60" s="144"/>
      <c r="AO60" s="144"/>
    </row>
    <row r="61" spans="1:41" s="145" customFormat="1" ht="24.95" customHeight="1" thickBot="1">
      <c r="A61" s="203">
        <f>IF('výsledky dle kategorií'!D58&lt;&gt;"",A60+1,"")</f>
        <v>57</v>
      </c>
      <c r="B61" s="204">
        <v>5</v>
      </c>
      <c r="C61" s="215" t="str">
        <f>'Startovní listina'!G62</f>
        <v>F</v>
      </c>
      <c r="D61" s="205">
        <f>'Startovní listina'!B62</f>
        <v>70</v>
      </c>
      <c r="E61" s="206" t="str">
        <f>'Startovní listina'!C62</f>
        <v>Bobková</v>
      </c>
      <c r="F61" s="206" t="str">
        <f>'Startovní listina'!D62</f>
        <v>Milada</v>
      </c>
      <c r="G61" s="206">
        <f>'Startovní listina'!E62</f>
        <v>1982</v>
      </c>
      <c r="H61" s="206" t="str">
        <f>'Startovní listina'!F62</f>
        <v>SDH Chlum</v>
      </c>
      <c r="I61" s="207" t="s">
        <v>303</v>
      </c>
      <c r="J61" s="144"/>
      <c r="K61" s="144"/>
      <c r="L61" s="144"/>
      <c r="M61" s="144"/>
      <c r="N61" s="144"/>
      <c r="O61" s="144"/>
      <c r="P61" s="144"/>
      <c r="Q61" s="144"/>
      <c r="R61" s="144"/>
      <c r="S61" s="144"/>
      <c r="T61" s="144"/>
      <c r="U61" s="144"/>
      <c r="V61" s="144"/>
      <c r="W61" s="144"/>
      <c r="X61" s="144"/>
      <c r="Y61" s="144"/>
      <c r="Z61" s="144"/>
      <c r="AA61" s="144"/>
      <c r="AB61" s="144"/>
      <c r="AC61" s="144"/>
      <c r="AD61" s="144"/>
      <c r="AE61" s="144"/>
      <c r="AF61" s="144"/>
      <c r="AG61" s="144"/>
      <c r="AH61" s="144"/>
      <c r="AI61" s="144"/>
      <c r="AJ61" s="144"/>
      <c r="AK61" s="144"/>
      <c r="AL61" s="144"/>
      <c r="AM61" s="144"/>
      <c r="AN61" s="144"/>
      <c r="AO61" s="144"/>
    </row>
    <row r="62" spans="1:41" s="145" customFormat="1" ht="24.95" customHeight="1">
      <c r="A62" s="134">
        <f>IF('výsledky dle kategorií'!D28&lt;&gt;"",A61+1,"")</f>
        <v>58</v>
      </c>
      <c r="B62" s="135">
        <v>1</v>
      </c>
      <c r="C62" s="213" t="str">
        <f>'Startovní listina'!G44</f>
        <v>G</v>
      </c>
      <c r="D62" s="136">
        <f>'Startovní listina'!B44</f>
        <v>47</v>
      </c>
      <c r="E62" s="137" t="str">
        <f>'Startovní listina'!C44</f>
        <v>Komárková</v>
      </c>
      <c r="F62" s="137" t="str">
        <f>'Startovní listina'!D44</f>
        <v>Zdeňka</v>
      </c>
      <c r="G62" s="137">
        <f>'Startovní listina'!E44</f>
        <v>1974</v>
      </c>
      <c r="H62" s="137" t="str">
        <f>'Startovní listina'!F44</f>
        <v>SDH Bolešín</v>
      </c>
      <c r="I62" s="194" t="s">
        <v>285</v>
      </c>
      <c r="J62" s="144"/>
      <c r="K62" s="144"/>
      <c r="L62" s="144"/>
      <c r="M62" s="144"/>
      <c r="N62" s="144"/>
      <c r="O62" s="144"/>
      <c r="P62" s="144"/>
      <c r="Q62" s="144"/>
      <c r="R62" s="144"/>
      <c r="S62" s="144"/>
      <c r="T62" s="144"/>
      <c r="U62" s="144"/>
      <c r="V62" s="144"/>
      <c r="W62" s="144"/>
      <c r="X62" s="144"/>
      <c r="Y62" s="144"/>
      <c r="Z62" s="144"/>
      <c r="AA62" s="144"/>
      <c r="AB62" s="144"/>
      <c r="AC62" s="144"/>
      <c r="AD62" s="144"/>
      <c r="AE62" s="144"/>
      <c r="AF62" s="144"/>
      <c r="AG62" s="144"/>
      <c r="AH62" s="144"/>
      <c r="AI62" s="144"/>
      <c r="AJ62" s="144"/>
      <c r="AK62" s="144"/>
      <c r="AL62" s="144"/>
      <c r="AM62" s="144"/>
      <c r="AN62" s="144"/>
      <c r="AO62" s="144"/>
    </row>
    <row r="63" spans="1:41" s="145" customFormat="1" ht="24.95" customHeight="1">
      <c r="A63" s="140">
        <f>IF('výsledky dle kategorií'!D32&lt;&gt;"",A62+1,"")</f>
        <v>59</v>
      </c>
      <c r="B63" s="135">
        <v>2</v>
      </c>
      <c r="C63" s="214" t="str">
        <f>'Startovní listina'!G32</f>
        <v>G</v>
      </c>
      <c r="D63" s="141">
        <f>'Startovní listina'!B32</f>
        <v>33</v>
      </c>
      <c r="E63" s="142" t="str">
        <f>'Startovní listina'!C32</f>
        <v>Klinecká</v>
      </c>
      <c r="F63" s="142" t="str">
        <f>'Startovní listina'!D32</f>
        <v>Jana</v>
      </c>
      <c r="G63" s="142">
        <f>'Startovní listina'!E32</f>
        <v>1981</v>
      </c>
      <c r="H63" s="142" t="str">
        <f>'Startovní listina'!F32</f>
        <v>MK Hlinsko</v>
      </c>
      <c r="I63" s="143" t="s">
        <v>273</v>
      </c>
      <c r="J63" s="144"/>
      <c r="K63" s="144"/>
      <c r="L63" s="144"/>
      <c r="M63" s="144"/>
      <c r="N63" s="144"/>
      <c r="O63" s="144"/>
      <c r="P63" s="144"/>
      <c r="Q63" s="144"/>
      <c r="R63" s="144"/>
      <c r="S63" s="144"/>
      <c r="T63" s="144"/>
      <c r="U63" s="144"/>
      <c r="V63" s="144"/>
      <c r="W63" s="144"/>
      <c r="X63" s="144"/>
      <c r="Y63" s="144"/>
      <c r="Z63" s="144"/>
      <c r="AA63" s="144"/>
      <c r="AB63" s="144"/>
      <c r="AC63" s="144"/>
      <c r="AD63" s="144"/>
      <c r="AE63" s="144"/>
      <c r="AF63" s="144"/>
      <c r="AG63" s="144"/>
      <c r="AH63" s="144"/>
      <c r="AI63" s="144"/>
      <c r="AJ63" s="144"/>
      <c r="AK63" s="144"/>
      <c r="AL63" s="144"/>
      <c r="AM63" s="144"/>
      <c r="AN63" s="144"/>
      <c r="AO63" s="144"/>
    </row>
    <row r="64" spans="1:41" s="145" customFormat="1" ht="24.95" customHeight="1">
      <c r="A64" s="140">
        <f>IF('výsledky dle kategorií'!D36&lt;&gt;"",A63+1,"")</f>
        <v>60</v>
      </c>
      <c r="B64" s="135">
        <v>3</v>
      </c>
      <c r="C64" s="214" t="str">
        <f>'Startovní listina'!G43</f>
        <v>G</v>
      </c>
      <c r="D64" s="141">
        <f>'Startovní listina'!B43</f>
        <v>46</v>
      </c>
      <c r="E64" s="142" t="str">
        <f>'Startovní listina'!C43</f>
        <v>Anderlová</v>
      </c>
      <c r="F64" s="142" t="str">
        <f>'Startovní listina'!D43</f>
        <v>Dorota</v>
      </c>
      <c r="G64" s="142">
        <f>'Startovní listina'!E43</f>
        <v>1978</v>
      </c>
      <c r="H64" s="142" t="str">
        <f>'Startovní listina'!F43</f>
        <v>AC Moravská Slávia Brno</v>
      </c>
      <c r="I64" s="143" t="s">
        <v>284</v>
      </c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  <c r="AG64" s="144"/>
      <c r="AH64" s="144"/>
      <c r="AI64" s="144"/>
      <c r="AJ64" s="144"/>
      <c r="AK64" s="144"/>
      <c r="AL64" s="144"/>
      <c r="AM64" s="144"/>
      <c r="AN64" s="144"/>
      <c r="AO64" s="144"/>
    </row>
    <row r="65" spans="1:41" s="145" customFormat="1" ht="24.95" customHeight="1" thickBot="1">
      <c r="A65" s="203">
        <f>IF('výsledky dle kategorií'!D52&lt;&gt;"",A64+1,"")</f>
        <v>61</v>
      </c>
      <c r="B65" s="204">
        <v>4</v>
      </c>
      <c r="C65" s="215" t="str">
        <f>'Startovní listina'!G41</f>
        <v>G</v>
      </c>
      <c r="D65" s="205">
        <f>'Startovní listina'!B41</f>
        <v>44</v>
      </c>
      <c r="E65" s="206" t="str">
        <f>'Startovní listina'!C41</f>
        <v>Ševčíková</v>
      </c>
      <c r="F65" s="206" t="str">
        <f>'Startovní listina'!D41</f>
        <v>Lucie</v>
      </c>
      <c r="G65" s="206">
        <f>'Startovní listina'!E41</f>
        <v>1979</v>
      </c>
      <c r="H65" s="206" t="str">
        <f>'Startovní listina'!F41</f>
        <v>TJ Sokol Luleč</v>
      </c>
      <c r="I65" s="207" t="s">
        <v>282</v>
      </c>
      <c r="J65" s="144"/>
      <c r="K65" s="144"/>
      <c r="L65" s="144"/>
      <c r="M65" s="144"/>
      <c r="N65" s="144"/>
      <c r="O65" s="144"/>
      <c r="P65" s="144"/>
      <c r="Q65" s="144"/>
      <c r="R65" s="144"/>
      <c r="S65" s="144"/>
      <c r="T65" s="144"/>
      <c r="U65" s="144"/>
      <c r="V65" s="144"/>
      <c r="W65" s="144"/>
      <c r="X65" s="144"/>
      <c r="Y65" s="144"/>
      <c r="Z65" s="144"/>
      <c r="AA65" s="144"/>
      <c r="AB65" s="144"/>
      <c r="AC65" s="144"/>
      <c r="AD65" s="144"/>
      <c r="AE65" s="144"/>
      <c r="AF65" s="144"/>
      <c r="AG65" s="144"/>
      <c r="AH65" s="144"/>
      <c r="AI65" s="144"/>
      <c r="AJ65" s="144"/>
      <c r="AK65" s="144"/>
      <c r="AL65" s="144"/>
      <c r="AM65" s="144"/>
      <c r="AN65" s="144"/>
      <c r="AO65" s="144"/>
    </row>
    <row r="66" spans="1:41" s="145" customFormat="1" ht="24.95" customHeight="1">
      <c r="A66" s="134">
        <f>IF('výsledky dle kategorií'!D25&lt;&gt;"",A65+1,"")</f>
        <v>62</v>
      </c>
      <c r="B66" s="135">
        <v>1</v>
      </c>
      <c r="C66" s="213" t="str">
        <f>'Startovní listina'!G23</f>
        <v>H</v>
      </c>
      <c r="D66" s="136">
        <f>'Startovní listina'!B23</f>
        <v>21</v>
      </c>
      <c r="E66" s="137" t="str">
        <f>'Startovní listina'!C23</f>
        <v>Martincová</v>
      </c>
      <c r="F66" s="137" t="str">
        <f>'Startovní listina'!D23</f>
        <v>Ivana</v>
      </c>
      <c r="G66" s="137">
        <f>'Startovní listina'!E23</f>
        <v>1963</v>
      </c>
      <c r="H66" s="137" t="str">
        <f>'Startovní listina'!F23</f>
        <v>Brno</v>
      </c>
      <c r="I66" s="194" t="s">
        <v>264</v>
      </c>
      <c r="J66" s="144"/>
      <c r="K66" s="144"/>
      <c r="L66" s="144"/>
      <c r="M66" s="144"/>
      <c r="N66" s="144"/>
      <c r="O66" s="144"/>
      <c r="P66" s="144"/>
      <c r="Q66" s="144"/>
      <c r="R66" s="144"/>
      <c r="S66" s="144"/>
      <c r="T66" s="144"/>
      <c r="U66" s="144"/>
      <c r="V66" s="144"/>
      <c r="W66" s="144"/>
      <c r="X66" s="144"/>
      <c r="Y66" s="144"/>
      <c r="Z66" s="144"/>
      <c r="AA66" s="144"/>
      <c r="AB66" s="144"/>
      <c r="AC66" s="144"/>
      <c r="AD66" s="144"/>
      <c r="AE66" s="144"/>
      <c r="AF66" s="144"/>
      <c r="AG66" s="144"/>
      <c r="AH66" s="144"/>
      <c r="AI66" s="144"/>
      <c r="AJ66" s="144"/>
      <c r="AK66" s="144"/>
      <c r="AL66" s="144"/>
      <c r="AM66" s="144"/>
      <c r="AN66" s="144"/>
      <c r="AO66" s="144"/>
    </row>
    <row r="67" spans="1:41" s="145" customFormat="1" ht="24.95" customHeight="1">
      <c r="A67" s="140">
        <f>IF('výsledky dle kategorií'!D27&lt;&gt;"",A66+1,"")</f>
        <v>63</v>
      </c>
      <c r="B67" s="135">
        <v>2</v>
      </c>
      <c r="C67" s="214" t="str">
        <f>'Startovní listina'!G14</f>
        <v>H</v>
      </c>
      <c r="D67" s="141">
        <f>'Startovní listina'!B14</f>
        <v>10</v>
      </c>
      <c r="E67" s="142" t="str">
        <f>'Startovní listina'!C14</f>
        <v>Krátká</v>
      </c>
      <c r="F67" s="142" t="str">
        <f>'Startovní listina'!D14</f>
        <v>Anna</v>
      </c>
      <c r="G67" s="142">
        <f>'Startovní listina'!E14</f>
        <v>1969</v>
      </c>
      <c r="H67" s="142" t="str">
        <f>'Startovní listina'!F14</f>
        <v>Hvězda SKP Pardubice</v>
      </c>
      <c r="I67" s="143" t="s">
        <v>255</v>
      </c>
      <c r="J67" s="144"/>
      <c r="K67" s="144"/>
      <c r="L67" s="144"/>
      <c r="M67" s="144"/>
      <c r="N67" s="144"/>
      <c r="O67" s="144"/>
      <c r="P67" s="144"/>
      <c r="Q67" s="144"/>
      <c r="R67" s="144"/>
      <c r="S67" s="144"/>
      <c r="T67" s="144"/>
      <c r="U67" s="144"/>
      <c r="V67" s="144"/>
      <c r="W67" s="144"/>
      <c r="X67" s="144"/>
      <c r="Y67" s="144"/>
      <c r="Z67" s="144"/>
      <c r="AA67" s="144"/>
      <c r="AB67" s="144"/>
      <c r="AC67" s="144"/>
      <c r="AD67" s="144"/>
      <c r="AE67" s="144"/>
      <c r="AF67" s="144"/>
      <c r="AG67" s="144"/>
      <c r="AH67" s="144"/>
      <c r="AI67" s="144"/>
      <c r="AJ67" s="144"/>
      <c r="AK67" s="144"/>
      <c r="AL67" s="144"/>
      <c r="AM67" s="144"/>
      <c r="AN67" s="144"/>
      <c r="AO67" s="144"/>
    </row>
    <row r="68" spans="1:41" s="145" customFormat="1" ht="24.95" customHeight="1">
      <c r="A68" s="140">
        <f>IF('výsledky dle kategorií'!D62&lt;&gt;"",A67+1,"")</f>
        <v>64</v>
      </c>
      <c r="B68" s="135">
        <v>3</v>
      </c>
      <c r="C68" s="214" t="str">
        <f>'Startovní listina'!G7</f>
        <v>H</v>
      </c>
      <c r="D68" s="141">
        <f>'Startovní listina'!B7</f>
        <v>3</v>
      </c>
      <c r="E68" s="142" t="str">
        <f>'Startovní listina'!C7</f>
        <v>Tesařová</v>
      </c>
      <c r="F68" s="142" t="str">
        <f>'Startovní listina'!D7</f>
        <v>Marie</v>
      </c>
      <c r="G68" s="142">
        <f>'Startovní listina'!E7</f>
        <v>1954</v>
      </c>
      <c r="H68" s="142" t="str">
        <f>'Startovní listina'!F7</f>
        <v>Křižanov</v>
      </c>
      <c r="I68" s="143" t="s">
        <v>249</v>
      </c>
      <c r="J68" s="144"/>
      <c r="K68" s="144"/>
      <c r="L68" s="144"/>
      <c r="M68" s="144"/>
      <c r="N68" s="144"/>
      <c r="O68" s="144"/>
      <c r="P68" s="144"/>
      <c r="Q68" s="144"/>
      <c r="R68" s="144"/>
      <c r="S68" s="144"/>
      <c r="T68" s="144"/>
      <c r="U68" s="144"/>
      <c r="V68" s="144"/>
      <c r="W68" s="144"/>
      <c r="X68" s="144"/>
      <c r="Y68" s="144"/>
      <c r="Z68" s="144"/>
      <c r="AA68" s="144"/>
      <c r="AB68" s="144"/>
      <c r="AC68" s="144"/>
      <c r="AD68" s="144"/>
      <c r="AE68" s="144"/>
      <c r="AF68" s="144"/>
      <c r="AG68" s="144"/>
      <c r="AH68" s="144"/>
      <c r="AI68" s="144"/>
      <c r="AJ68" s="144"/>
      <c r="AK68" s="144"/>
      <c r="AL68" s="144"/>
      <c r="AM68" s="144"/>
      <c r="AN68" s="144"/>
      <c r="AO68" s="144"/>
    </row>
    <row r="69" spans="1:41" s="145" customFormat="1" ht="24.95" customHeight="1">
      <c r="A69" s="140">
        <f>IF('výsledky dle kategorií'!D68&lt;&gt;"",A68+1,"")</f>
        <v>65</v>
      </c>
      <c r="B69" s="135"/>
      <c r="C69" s="141" t="str">
        <f>'Startovní listina'!G69</f>
        <v/>
      </c>
      <c r="D69" s="141" t="str">
        <f>'Startovní listina'!B69</f>
        <v/>
      </c>
      <c r="E69" s="142" t="str">
        <f>'Startovní listina'!C69</f>
        <v/>
      </c>
      <c r="F69" s="142" t="str">
        <f>'Startovní listina'!D69</f>
        <v/>
      </c>
      <c r="G69" s="142" t="str">
        <f>'Startovní listina'!E69</f>
        <v/>
      </c>
      <c r="H69" s="142" t="str">
        <f>'Startovní listina'!F69</f>
        <v/>
      </c>
      <c r="I69" s="143"/>
      <c r="J69" s="144"/>
      <c r="K69" s="144"/>
      <c r="L69" s="144"/>
      <c r="M69" s="144"/>
      <c r="N69" s="144"/>
      <c r="O69" s="144"/>
      <c r="P69" s="144"/>
      <c r="Q69" s="144"/>
      <c r="R69" s="144"/>
      <c r="S69" s="144"/>
      <c r="T69" s="144"/>
      <c r="U69" s="144"/>
      <c r="V69" s="144"/>
      <c r="W69" s="144"/>
      <c r="X69" s="144"/>
      <c r="Y69" s="144"/>
      <c r="Z69" s="144"/>
      <c r="AA69" s="144"/>
      <c r="AB69" s="144"/>
      <c r="AC69" s="144"/>
      <c r="AD69" s="144"/>
      <c r="AE69" s="144"/>
      <c r="AF69" s="144"/>
      <c r="AG69" s="144"/>
      <c r="AH69" s="144"/>
      <c r="AI69" s="144"/>
      <c r="AJ69" s="144"/>
      <c r="AK69" s="144"/>
      <c r="AL69" s="144"/>
      <c r="AM69" s="144"/>
      <c r="AN69" s="144"/>
      <c r="AO69" s="144"/>
    </row>
    <row r="70" spans="1:41" s="145" customFormat="1" ht="24.95" customHeight="1">
      <c r="A70" s="140" t="str">
        <f>IF('výsledky dle kategorií'!D69&lt;&gt;"",A69+1,"")</f>
        <v/>
      </c>
      <c r="B70" s="135"/>
      <c r="C70" s="141" t="str">
        <f>'Startovní listina'!G70</f>
        <v/>
      </c>
      <c r="D70" s="141" t="str">
        <f>'Startovní listina'!B70</f>
        <v/>
      </c>
      <c r="E70" s="142" t="str">
        <f>'Startovní listina'!C70</f>
        <v/>
      </c>
      <c r="F70" s="142" t="str">
        <f>'Startovní listina'!D70</f>
        <v/>
      </c>
      <c r="G70" s="142" t="str">
        <f>'Startovní listina'!E70</f>
        <v/>
      </c>
      <c r="H70" s="142" t="str">
        <f>'Startovní listina'!F70</f>
        <v/>
      </c>
      <c r="I70" s="143"/>
      <c r="J70" s="144"/>
      <c r="K70" s="144"/>
      <c r="L70" s="144"/>
      <c r="M70" s="144"/>
      <c r="N70" s="144"/>
      <c r="O70" s="144"/>
      <c r="P70" s="144"/>
      <c r="Q70" s="144"/>
      <c r="R70" s="144"/>
      <c r="S70" s="144"/>
      <c r="T70" s="144"/>
      <c r="U70" s="144"/>
      <c r="V70" s="144"/>
      <c r="W70" s="144"/>
      <c r="X70" s="144"/>
      <c r="Y70" s="144"/>
      <c r="Z70" s="144"/>
      <c r="AA70" s="144"/>
      <c r="AB70" s="144"/>
      <c r="AC70" s="144"/>
      <c r="AD70" s="144"/>
      <c r="AE70" s="144"/>
      <c r="AF70" s="144"/>
      <c r="AG70" s="144"/>
      <c r="AH70" s="144"/>
      <c r="AI70" s="144"/>
      <c r="AJ70" s="144"/>
      <c r="AK70" s="144"/>
      <c r="AL70" s="144"/>
      <c r="AM70" s="144"/>
      <c r="AN70" s="144"/>
      <c r="AO70" s="144"/>
    </row>
    <row r="71" spans="1:41" s="145" customFormat="1" ht="24.95" customHeight="1">
      <c r="A71" s="140" t="str">
        <f>IF('výsledky dle kategorií'!D70&lt;&gt;"",A70+1,"")</f>
        <v/>
      </c>
      <c r="B71" s="135"/>
      <c r="C71" s="141" t="str">
        <f>'Startovní listina'!G71</f>
        <v/>
      </c>
      <c r="D71" s="141" t="str">
        <f>'Startovní listina'!B71</f>
        <v/>
      </c>
      <c r="E71" s="142" t="str">
        <f>'Startovní listina'!C71</f>
        <v/>
      </c>
      <c r="F71" s="142" t="str">
        <f>'Startovní listina'!D71</f>
        <v/>
      </c>
      <c r="G71" s="142" t="str">
        <f>'Startovní listina'!E71</f>
        <v/>
      </c>
      <c r="H71" s="142" t="str">
        <f>'Startovní listina'!F71</f>
        <v/>
      </c>
      <c r="I71" s="143"/>
      <c r="J71" s="144"/>
      <c r="K71" s="144"/>
      <c r="L71" s="144"/>
      <c r="M71" s="144"/>
      <c r="N71" s="144"/>
      <c r="O71" s="144"/>
      <c r="P71" s="144"/>
      <c r="Q71" s="144"/>
      <c r="R71" s="144"/>
      <c r="S71" s="144"/>
      <c r="T71" s="144"/>
      <c r="U71" s="144"/>
      <c r="V71" s="144"/>
      <c r="W71" s="144"/>
      <c r="X71" s="144"/>
      <c r="Y71" s="144"/>
      <c r="Z71" s="144"/>
      <c r="AA71" s="144"/>
      <c r="AB71" s="144"/>
      <c r="AC71" s="144"/>
      <c r="AD71" s="144"/>
      <c r="AE71" s="144"/>
      <c r="AF71" s="144"/>
      <c r="AG71" s="144"/>
      <c r="AH71" s="144"/>
      <c r="AI71" s="144"/>
      <c r="AJ71" s="144"/>
      <c r="AK71" s="144"/>
      <c r="AL71" s="144"/>
      <c r="AM71" s="144"/>
      <c r="AN71" s="144"/>
      <c r="AO71" s="144"/>
    </row>
    <row r="72" spans="1:41" s="145" customFormat="1" ht="24.95" customHeight="1">
      <c r="A72" s="140" t="str">
        <f>IF('výsledky dle kategorií'!D71&lt;&gt;"",A71+1,"")</f>
        <v/>
      </c>
      <c r="B72" s="135"/>
      <c r="C72" s="141" t="str">
        <f>'Startovní listina'!G72</f>
        <v/>
      </c>
      <c r="D72" s="141" t="str">
        <f>'Startovní listina'!B72</f>
        <v/>
      </c>
      <c r="E72" s="142" t="str">
        <f>'Startovní listina'!C72</f>
        <v/>
      </c>
      <c r="F72" s="142" t="str">
        <f>'Startovní listina'!D72</f>
        <v/>
      </c>
      <c r="G72" s="142" t="str">
        <f>'Startovní listina'!E72</f>
        <v/>
      </c>
      <c r="H72" s="142" t="str">
        <f>'Startovní listina'!F72</f>
        <v/>
      </c>
      <c r="I72" s="143"/>
      <c r="J72" s="144"/>
      <c r="K72" s="144"/>
      <c r="L72" s="144"/>
      <c r="M72" s="144"/>
      <c r="N72" s="144"/>
      <c r="O72" s="144"/>
      <c r="P72" s="144"/>
      <c r="Q72" s="144"/>
      <c r="R72" s="144"/>
      <c r="S72" s="144"/>
      <c r="T72" s="144"/>
      <c r="U72" s="144"/>
      <c r="V72" s="144"/>
      <c r="W72" s="144"/>
      <c r="X72" s="144"/>
      <c r="Y72" s="144"/>
      <c r="Z72" s="144"/>
      <c r="AA72" s="144"/>
      <c r="AB72" s="144"/>
      <c r="AC72" s="144"/>
      <c r="AD72" s="144"/>
      <c r="AE72" s="144"/>
      <c r="AF72" s="144"/>
      <c r="AG72" s="144"/>
      <c r="AH72" s="144"/>
      <c r="AI72" s="144"/>
      <c r="AJ72" s="144"/>
      <c r="AK72" s="144"/>
      <c r="AL72" s="144"/>
      <c r="AM72" s="144"/>
      <c r="AN72" s="144"/>
      <c r="AO72" s="144"/>
    </row>
    <row r="73" spans="1:41" ht="24.95" customHeight="1">
      <c r="A73" s="140" t="str">
        <f>IF('výsledky dle kategorií'!D72&lt;&gt;"",A72+1,"")</f>
        <v/>
      </c>
      <c r="B73" s="101"/>
      <c r="C73" s="105" t="str">
        <f>'Startovní listina'!G73</f>
        <v/>
      </c>
      <c r="D73" s="105" t="str">
        <f>'Startovní listina'!B73</f>
        <v/>
      </c>
      <c r="E73" s="106" t="str">
        <f>'Startovní listina'!C73</f>
        <v/>
      </c>
      <c r="F73" s="106" t="str">
        <f>'Startovní listina'!D73</f>
        <v/>
      </c>
      <c r="G73" s="106" t="str">
        <f>'Startovní listina'!E73</f>
        <v/>
      </c>
      <c r="H73" s="106" t="str">
        <f>'Startovní listina'!F73</f>
        <v/>
      </c>
      <c r="I73" s="107"/>
    </row>
    <row r="74" spans="1:41" ht="24.95" customHeight="1">
      <c r="A74" s="140" t="str">
        <f>IF('výsledky dle kategorií'!D73&lt;&gt;"",A73+1,"")</f>
        <v/>
      </c>
      <c r="B74" s="101"/>
      <c r="C74" s="105" t="str">
        <f>'Startovní listina'!G74</f>
        <v/>
      </c>
      <c r="D74" s="105" t="str">
        <f>'Startovní listina'!B74</f>
        <v/>
      </c>
      <c r="E74" s="106" t="str">
        <f>'Startovní listina'!C74</f>
        <v/>
      </c>
      <c r="F74" s="106" t="str">
        <f>'Startovní listina'!D74</f>
        <v/>
      </c>
      <c r="G74" s="106" t="str">
        <f>'Startovní listina'!E74</f>
        <v/>
      </c>
      <c r="H74" s="106" t="str">
        <f>'Startovní listina'!F74</f>
        <v/>
      </c>
      <c r="I74" s="107"/>
    </row>
    <row r="75" spans="1:41" ht="24.95" customHeight="1">
      <c r="A75" s="140" t="str">
        <f>IF('výsledky dle kategorií'!D74&lt;&gt;"",A74+1,"")</f>
        <v/>
      </c>
      <c r="B75" s="101"/>
      <c r="C75" s="105" t="str">
        <f>'Startovní listina'!G75</f>
        <v/>
      </c>
      <c r="D75" s="105" t="str">
        <f>'Startovní listina'!B75</f>
        <v/>
      </c>
      <c r="E75" s="106" t="str">
        <f>'Startovní listina'!C75</f>
        <v/>
      </c>
      <c r="F75" s="106" t="str">
        <f>'Startovní listina'!D75</f>
        <v/>
      </c>
      <c r="G75" s="106" t="str">
        <f>'Startovní listina'!E75</f>
        <v/>
      </c>
      <c r="H75" s="106" t="str">
        <f>'Startovní listina'!F75</f>
        <v/>
      </c>
      <c r="I75" s="107"/>
    </row>
    <row r="76" spans="1:41" ht="24.95" customHeight="1">
      <c r="A76" s="140" t="str">
        <f>IF('výsledky dle kategorií'!D75&lt;&gt;"",A75+1,"")</f>
        <v/>
      </c>
      <c r="B76" s="101"/>
      <c r="C76" s="105" t="str">
        <f>'Startovní listina'!G76</f>
        <v/>
      </c>
      <c r="D76" s="105" t="str">
        <f>'Startovní listina'!B76</f>
        <v/>
      </c>
      <c r="E76" s="106" t="str">
        <f>'Startovní listina'!C76</f>
        <v/>
      </c>
      <c r="F76" s="106" t="str">
        <f>'Startovní listina'!D76</f>
        <v/>
      </c>
      <c r="G76" s="106" t="str">
        <f>'Startovní listina'!E76</f>
        <v/>
      </c>
      <c r="H76" s="106" t="str">
        <f>'Startovní listina'!F76</f>
        <v/>
      </c>
      <c r="I76" s="107"/>
    </row>
    <row r="77" spans="1:41" ht="24.95" customHeight="1">
      <c r="A77" s="140" t="str">
        <f>IF('výsledky dle kategorií'!D76&lt;&gt;"",A76+1,"")</f>
        <v/>
      </c>
      <c r="B77" s="101"/>
      <c r="C77" s="105" t="str">
        <f>'Startovní listina'!G90</f>
        <v/>
      </c>
      <c r="D77" s="105" t="str">
        <f>'Startovní listina'!B77</f>
        <v/>
      </c>
      <c r="E77" s="106" t="str">
        <f>'Startovní listina'!C77</f>
        <v/>
      </c>
      <c r="F77" s="106" t="str">
        <f>'Startovní listina'!D77</f>
        <v/>
      </c>
      <c r="G77" s="106" t="str">
        <f>'Startovní listina'!E77</f>
        <v/>
      </c>
      <c r="H77" s="106" t="str">
        <f>'Startovní listina'!F77</f>
        <v/>
      </c>
      <c r="I77" s="107"/>
    </row>
    <row r="78" spans="1:41" ht="24.95" customHeight="1">
      <c r="A78" s="140" t="str">
        <f>IF('výsledky dle kategorií'!D77&lt;&gt;"",A77+1,"")</f>
        <v/>
      </c>
      <c r="B78" s="101"/>
      <c r="C78" s="105" t="str">
        <f>'Startovní listina'!G78</f>
        <v/>
      </c>
      <c r="D78" s="105" t="str">
        <f>'Startovní listina'!B78</f>
        <v/>
      </c>
      <c r="E78" s="106" t="str">
        <f>'Startovní listina'!C78</f>
        <v/>
      </c>
      <c r="F78" s="106" t="str">
        <f>'Startovní listina'!D78</f>
        <v/>
      </c>
      <c r="G78" s="106" t="str">
        <f>'Startovní listina'!E78</f>
        <v/>
      </c>
      <c r="H78" s="106" t="str">
        <f>'Startovní listina'!F78</f>
        <v/>
      </c>
      <c r="I78" s="107"/>
    </row>
    <row r="79" spans="1:41" ht="24.95" customHeight="1">
      <c r="A79" s="140" t="str">
        <f>IF('výsledky dle kategorií'!D78&lt;&gt;"",A78+1,"")</f>
        <v/>
      </c>
      <c r="B79" s="101"/>
      <c r="C79" s="105" t="str">
        <f>'Startovní listina'!G86</f>
        <v/>
      </c>
      <c r="D79" s="105" t="str">
        <f>'Startovní listina'!B86</f>
        <v/>
      </c>
      <c r="E79" s="106" t="str">
        <f>'Startovní listina'!C86</f>
        <v/>
      </c>
      <c r="F79" s="106" t="str">
        <f>'Startovní listina'!D86</f>
        <v/>
      </c>
      <c r="G79" s="106" t="str">
        <f>'Startovní listina'!E86</f>
        <v/>
      </c>
      <c r="H79" s="106" t="str">
        <f>'Startovní listina'!F86</f>
        <v/>
      </c>
      <c r="I79" s="107"/>
    </row>
    <row r="80" spans="1:41" ht="24.95" customHeight="1">
      <c r="A80" s="140" t="str">
        <f>IF('výsledky dle kategorií'!D79&lt;&gt;"",A79+1,"")</f>
        <v/>
      </c>
      <c r="B80" s="101"/>
      <c r="C80" s="105" t="str">
        <f>'Startovní listina'!G82</f>
        <v/>
      </c>
      <c r="D80" s="105" t="str">
        <f>'Startovní listina'!B82</f>
        <v/>
      </c>
      <c r="E80" s="106" t="str">
        <f>'Startovní listina'!C82</f>
        <v/>
      </c>
      <c r="F80" s="106" t="str">
        <f>'Startovní listina'!D82</f>
        <v/>
      </c>
      <c r="G80" s="106" t="str">
        <f>'Startovní listina'!E82</f>
        <v/>
      </c>
      <c r="H80" s="106" t="str">
        <f>'Startovní listina'!F82</f>
        <v/>
      </c>
      <c r="I80" s="107"/>
    </row>
    <row r="81" spans="1:9" ht="24.95" customHeight="1">
      <c r="A81" s="140" t="str">
        <f>IF('výsledky dle kategorií'!D80&lt;&gt;"",A80+1,"")</f>
        <v/>
      </c>
      <c r="B81" s="101"/>
      <c r="C81" s="105" t="str">
        <f>'Startovní listina'!G80</f>
        <v/>
      </c>
      <c r="D81" s="105" t="str">
        <f>'Startovní listina'!B80</f>
        <v/>
      </c>
      <c r="E81" s="106" t="str">
        <f>'Startovní listina'!C80</f>
        <v/>
      </c>
      <c r="F81" s="106" t="str">
        <f>'Startovní listina'!D80</f>
        <v/>
      </c>
      <c r="G81" s="106" t="str">
        <f>'Startovní listina'!E80</f>
        <v/>
      </c>
      <c r="H81" s="106" t="str">
        <f>'Startovní listina'!F80</f>
        <v/>
      </c>
      <c r="I81" s="107"/>
    </row>
    <row r="82" spans="1:9" ht="24.95" customHeight="1">
      <c r="A82" s="140" t="str">
        <f>IF('výsledky dle kategorií'!D81&lt;&gt;"",A81+1,"")</f>
        <v/>
      </c>
      <c r="B82" s="101"/>
      <c r="C82" s="105" t="str">
        <f>'Startovní listina'!G75</f>
        <v/>
      </c>
      <c r="D82" s="105" t="str">
        <f>'Startovní listina'!B75</f>
        <v/>
      </c>
      <c r="E82" s="106" t="str">
        <f>'Startovní listina'!C75</f>
        <v/>
      </c>
      <c r="F82" s="106" t="str">
        <f>'Startovní listina'!D75</f>
        <v/>
      </c>
      <c r="G82" s="106" t="str">
        <f>'Startovní listina'!E75</f>
        <v/>
      </c>
      <c r="H82" s="106" t="str">
        <f>'Startovní listina'!F75</f>
        <v/>
      </c>
      <c r="I82" s="107"/>
    </row>
    <row r="83" spans="1:9" ht="24.95" customHeight="1">
      <c r="A83" s="140" t="str">
        <f>IF('výsledky dle kategorií'!D82&lt;&gt;"",A82+1,"")</f>
        <v/>
      </c>
      <c r="B83" s="101"/>
      <c r="C83" s="105" t="str">
        <f>'Startovní listina'!G76</f>
        <v/>
      </c>
      <c r="D83" s="105" t="str">
        <f>'Startovní listina'!B76</f>
        <v/>
      </c>
      <c r="E83" s="106" t="str">
        <f>'Startovní listina'!C76</f>
        <v/>
      </c>
      <c r="F83" s="106" t="str">
        <f>'Startovní listina'!D76</f>
        <v/>
      </c>
      <c r="G83" s="106" t="str">
        <f>'Startovní listina'!E76</f>
        <v/>
      </c>
      <c r="H83" s="106" t="str">
        <f>'Startovní listina'!F76</f>
        <v/>
      </c>
      <c r="I83" s="107"/>
    </row>
    <row r="84" spans="1:9" ht="24.95" customHeight="1">
      <c r="A84" s="140" t="str">
        <f>IF('výsledky dle kategorií'!D83&lt;&gt;"",A83+1,"")</f>
        <v/>
      </c>
      <c r="B84" s="101"/>
      <c r="C84" s="105" t="str">
        <f>'Startovní listina'!G92</f>
        <v/>
      </c>
      <c r="D84" s="105" t="str">
        <f>'Startovní listina'!B92</f>
        <v/>
      </c>
      <c r="E84" s="106" t="str">
        <f>'Startovní listina'!C92</f>
        <v/>
      </c>
      <c r="F84" s="106" t="str">
        <f>'Startovní listina'!D92</f>
        <v/>
      </c>
      <c r="G84" s="106" t="str">
        <f>'Startovní listina'!E92</f>
        <v/>
      </c>
      <c r="H84" s="106" t="str">
        <f>'Startovní listina'!F92</f>
        <v/>
      </c>
      <c r="I84" s="107"/>
    </row>
    <row r="85" spans="1:9" ht="24.95" customHeight="1">
      <c r="A85" s="140" t="str">
        <f>IF('výsledky dle kategorií'!D84&lt;&gt;"",A84+1,"")</f>
        <v/>
      </c>
      <c r="B85" s="101"/>
      <c r="C85" s="105" t="str">
        <f>'Startovní listina'!G93</f>
        <v/>
      </c>
      <c r="D85" s="105" t="str">
        <f>'Startovní listina'!B93</f>
        <v/>
      </c>
      <c r="E85" s="106" t="str">
        <f>'Startovní listina'!C93</f>
        <v/>
      </c>
      <c r="F85" s="106" t="str">
        <f>'Startovní listina'!D93</f>
        <v/>
      </c>
      <c r="G85" s="106" t="str">
        <f>'Startovní listina'!E93</f>
        <v/>
      </c>
      <c r="H85" s="106" t="str">
        <f>'Startovní listina'!F93</f>
        <v/>
      </c>
      <c r="I85" s="107"/>
    </row>
    <row r="86" spans="1:9" ht="24.95" customHeight="1">
      <c r="A86" s="140" t="str">
        <f>IF('výsledky dle kategorií'!D85&lt;&gt;"",A85+1,"")</f>
        <v/>
      </c>
      <c r="B86" s="101"/>
      <c r="C86" s="105" t="str">
        <f>'Startovní listina'!G74</f>
        <v/>
      </c>
      <c r="D86" s="105" t="str">
        <f>'Startovní listina'!B74</f>
        <v/>
      </c>
      <c r="E86" s="106" t="str">
        <f>'Startovní listina'!C74</f>
        <v/>
      </c>
      <c r="F86" s="106" t="str">
        <f>'Startovní listina'!D74</f>
        <v/>
      </c>
      <c r="G86" s="106" t="str">
        <f>'Startovní listina'!E74</f>
        <v/>
      </c>
      <c r="H86" s="106" t="str">
        <f>'Startovní listina'!F74</f>
        <v/>
      </c>
      <c r="I86" s="107"/>
    </row>
    <row r="87" spans="1:9" ht="24.95" customHeight="1">
      <c r="A87" s="140" t="str">
        <f>IF('výsledky dle kategorií'!D86&lt;&gt;"",A86+1,"")</f>
        <v/>
      </c>
      <c r="B87" s="101"/>
      <c r="C87" s="105" t="str">
        <f>'Startovní listina'!G88</f>
        <v/>
      </c>
      <c r="D87" s="105" t="str">
        <f>'Startovní listina'!B88</f>
        <v/>
      </c>
      <c r="E87" s="106" t="str">
        <f>'Startovní listina'!C88</f>
        <v/>
      </c>
      <c r="F87" s="106" t="str">
        <f>'Startovní listina'!D88</f>
        <v/>
      </c>
      <c r="G87" s="106" t="str">
        <f>'Startovní listina'!E88</f>
        <v/>
      </c>
      <c r="H87" s="106" t="str">
        <f>'Startovní listina'!F88</f>
        <v/>
      </c>
      <c r="I87" s="107"/>
    </row>
    <row r="88" spans="1:9" ht="24.95" customHeight="1">
      <c r="A88" s="140" t="str">
        <f>IF('výsledky dle kategorií'!D87&lt;&gt;"",A87+1,"")</f>
        <v/>
      </c>
      <c r="B88" s="101"/>
      <c r="C88" s="105" t="str">
        <f>'Startovní listina'!G89</f>
        <v/>
      </c>
      <c r="D88" s="105" t="str">
        <f>'Startovní listina'!B89</f>
        <v/>
      </c>
      <c r="E88" s="106" t="str">
        <f>'Startovní listina'!C89</f>
        <v/>
      </c>
      <c r="F88" s="106" t="str">
        <f>'Startovní listina'!D89</f>
        <v/>
      </c>
      <c r="G88" s="106" t="str">
        <f>'Startovní listina'!E89</f>
        <v/>
      </c>
      <c r="H88" s="106" t="str">
        <f>'Startovní listina'!F89</f>
        <v/>
      </c>
      <c r="I88" s="107"/>
    </row>
    <row r="89" spans="1:9" ht="24.95" customHeight="1">
      <c r="A89" s="140" t="str">
        <f>IF('výsledky dle kategorií'!D88&lt;&gt;"",A88+1,"")</f>
        <v/>
      </c>
      <c r="B89" s="101"/>
      <c r="C89" s="105" t="str">
        <f>'Startovní listina'!G91</f>
        <v/>
      </c>
      <c r="D89" s="105" t="str">
        <f>'Startovní listina'!B91</f>
        <v/>
      </c>
      <c r="E89" s="106" t="str">
        <f>'Startovní listina'!C91</f>
        <v/>
      </c>
      <c r="F89" s="106" t="str">
        <f>'Startovní listina'!D91</f>
        <v/>
      </c>
      <c r="G89" s="106" t="str">
        <f>'Startovní listina'!E91</f>
        <v/>
      </c>
      <c r="H89" s="106" t="str">
        <f>'Startovní listina'!F91</f>
        <v/>
      </c>
      <c r="I89" s="107"/>
    </row>
    <row r="90" spans="1:9" ht="24.95" customHeight="1">
      <c r="A90" s="140" t="str">
        <f>IF('výsledky dle kategorií'!D89&lt;&gt;"",A89+1,"")</f>
        <v/>
      </c>
      <c r="B90" s="101"/>
      <c r="C90" s="105" t="str">
        <f>'Startovní listina'!G85</f>
        <v/>
      </c>
      <c r="D90" s="105" t="str">
        <f>'Startovní listina'!B85</f>
        <v/>
      </c>
      <c r="E90" s="106" t="str">
        <f>'Startovní listina'!C85</f>
        <v/>
      </c>
      <c r="F90" s="106" t="str">
        <f>'Startovní listina'!D85</f>
        <v/>
      </c>
      <c r="G90" s="106" t="str">
        <f>'Startovní listina'!E85</f>
        <v/>
      </c>
      <c r="H90" s="106" t="str">
        <f>'Startovní listina'!F85</f>
        <v/>
      </c>
      <c r="I90" s="107"/>
    </row>
    <row r="91" spans="1:9" ht="24.95" customHeight="1">
      <c r="A91" s="140" t="str">
        <f>IF('výsledky dle kategorií'!D90&lt;&gt;"",A90+1,"")</f>
        <v/>
      </c>
      <c r="B91" s="101"/>
      <c r="C91" s="105" t="str">
        <f>'Startovní listina'!G87</f>
        <v/>
      </c>
      <c r="D91" s="105" t="str">
        <f>'Startovní listina'!B87</f>
        <v/>
      </c>
      <c r="E91" s="106" t="str">
        <f>'Startovní listina'!C87</f>
        <v/>
      </c>
      <c r="F91" s="106" t="str">
        <f>'Startovní listina'!D87</f>
        <v/>
      </c>
      <c r="G91" s="106" t="str">
        <f>'Startovní listina'!E87</f>
        <v/>
      </c>
      <c r="H91" s="106" t="str">
        <f>'Startovní listina'!F87</f>
        <v/>
      </c>
      <c r="I91" s="107"/>
    </row>
    <row r="92" spans="1:9" ht="24.95" customHeight="1">
      <c r="A92" s="140" t="str">
        <f>IF('výsledky dle kategorií'!D91&lt;&gt;"",A91+1,"")</f>
        <v/>
      </c>
      <c r="B92" s="101"/>
      <c r="C92" s="105" t="str">
        <f>'Startovní listina'!G96</f>
        <v/>
      </c>
      <c r="D92" s="105" t="str">
        <f>'Startovní listina'!B96</f>
        <v/>
      </c>
      <c r="E92" s="106" t="str">
        <f>'Startovní listina'!C96</f>
        <v/>
      </c>
      <c r="F92" s="106" t="str">
        <f>'Startovní listina'!D96</f>
        <v/>
      </c>
      <c r="G92" s="106" t="str">
        <f>'Startovní listina'!E96</f>
        <v/>
      </c>
      <c r="H92" s="106" t="str">
        <f>'Startovní listina'!F96</f>
        <v/>
      </c>
      <c r="I92" s="107"/>
    </row>
    <row r="93" spans="1:9" ht="24.95" customHeight="1">
      <c r="A93" s="140" t="str">
        <f>IF('výsledky dle kategorií'!D92&lt;&gt;"",A92+1,"")</f>
        <v/>
      </c>
      <c r="B93" s="101"/>
      <c r="C93" s="105" t="str">
        <f>'Startovní listina'!G83</f>
        <v/>
      </c>
      <c r="D93" s="105" t="str">
        <f>'Startovní listina'!B83</f>
        <v/>
      </c>
      <c r="E93" s="106" t="str">
        <f>'Startovní listina'!C83</f>
        <v/>
      </c>
      <c r="F93" s="106" t="str">
        <f>'Startovní listina'!D83</f>
        <v/>
      </c>
      <c r="G93" s="106" t="str">
        <f>'Startovní listina'!E83</f>
        <v/>
      </c>
      <c r="H93" s="106" t="str">
        <f>'Startovní listina'!F83</f>
        <v/>
      </c>
      <c r="I93" s="107"/>
    </row>
    <row r="94" spans="1:9" ht="24.95" customHeight="1">
      <c r="A94" s="140" t="str">
        <f>IF('výsledky dle kategorií'!D93&lt;&gt;"",A93+1,"")</f>
        <v/>
      </c>
      <c r="B94" s="101"/>
      <c r="C94" s="105" t="str">
        <f>'Startovní listina'!G94</f>
        <v/>
      </c>
      <c r="D94" s="105" t="str">
        <f>'Startovní listina'!B94</f>
        <v/>
      </c>
      <c r="E94" s="106" t="str">
        <f>'Startovní listina'!C94</f>
        <v/>
      </c>
      <c r="F94" s="106" t="str">
        <f>'Startovní listina'!D94</f>
        <v/>
      </c>
      <c r="G94" s="106" t="str">
        <f>'Startovní listina'!E94</f>
        <v/>
      </c>
      <c r="H94" s="106" t="str">
        <f>'Startovní listina'!F94</f>
        <v/>
      </c>
      <c r="I94" s="107"/>
    </row>
    <row r="95" spans="1:9" ht="24.95" customHeight="1">
      <c r="A95" s="140" t="str">
        <f>IF('výsledky dle kategorií'!D94&lt;&gt;"",A94+1,"")</f>
        <v/>
      </c>
      <c r="B95" s="101"/>
      <c r="C95" s="105" t="str">
        <f>'Startovní listina'!G79</f>
        <v/>
      </c>
      <c r="D95" s="105" t="str">
        <f>'Startovní listina'!B79</f>
        <v/>
      </c>
      <c r="E95" s="106" t="str">
        <f>'Startovní listina'!C79</f>
        <v/>
      </c>
      <c r="F95" s="106" t="str">
        <f>'Startovní listina'!D79</f>
        <v/>
      </c>
      <c r="G95" s="106" t="str">
        <f>'Startovní listina'!E79</f>
        <v/>
      </c>
      <c r="H95" s="106" t="str">
        <f>'Startovní listina'!F79</f>
        <v/>
      </c>
      <c r="I95" s="107"/>
    </row>
    <row r="96" spans="1:9" ht="24.95" customHeight="1">
      <c r="A96" s="140" t="str">
        <f>IF('výsledky dle kategorií'!D95&lt;&gt;"",A95+1,"")</f>
        <v/>
      </c>
      <c r="B96" s="68"/>
      <c r="C96" s="64" t="str">
        <f>'Startovní listina'!G97</f>
        <v/>
      </c>
      <c r="D96" s="64" t="str">
        <f>'Startovní listina'!B97</f>
        <v/>
      </c>
      <c r="E96" s="65" t="str">
        <f>'Startovní listina'!C97</f>
        <v/>
      </c>
      <c r="F96" s="65" t="str">
        <f>'Startovní listina'!D97</f>
        <v/>
      </c>
      <c r="G96" s="65" t="str">
        <f>'Startovní listina'!E97</f>
        <v/>
      </c>
      <c r="H96" s="65" t="str">
        <f>'Startovní listina'!F97</f>
        <v/>
      </c>
      <c r="I96" s="70"/>
    </row>
    <row r="97" spans="1:9" ht="24.95" customHeight="1">
      <c r="A97" s="140" t="str">
        <f>IF('výsledky dle kategorií'!D96&lt;&gt;"",A96+1,"")</f>
        <v/>
      </c>
      <c r="B97" s="68"/>
      <c r="C97" s="64" t="str">
        <f>'Startovní listina'!G98</f>
        <v/>
      </c>
      <c r="D97" s="64" t="str">
        <f>'Startovní listina'!B98</f>
        <v/>
      </c>
      <c r="E97" s="65" t="str">
        <f>'Startovní listina'!C98</f>
        <v/>
      </c>
      <c r="F97" s="65" t="str">
        <f>'Startovní listina'!D98</f>
        <v/>
      </c>
      <c r="G97" s="65" t="str">
        <f>'Startovní listina'!E98</f>
        <v/>
      </c>
      <c r="H97" s="65" t="str">
        <f>'Startovní listina'!F98</f>
        <v/>
      </c>
      <c r="I97" s="70"/>
    </row>
    <row r="98" spans="1:9" ht="24.95" customHeight="1">
      <c r="A98" s="140" t="str">
        <f>IF('výsledky dle kategorií'!D97&lt;&gt;"",A97+1,"")</f>
        <v/>
      </c>
      <c r="B98" s="68"/>
      <c r="C98" s="64" t="str">
        <f>'Startovní listina'!G99</f>
        <v/>
      </c>
      <c r="D98" s="64" t="str">
        <f>'Startovní listina'!B99</f>
        <v/>
      </c>
      <c r="E98" s="65" t="str">
        <f>'Startovní listina'!C99</f>
        <v/>
      </c>
      <c r="F98" s="65" t="str">
        <f>'Startovní listina'!D99</f>
        <v/>
      </c>
      <c r="G98" s="65" t="str">
        <f>'Startovní listina'!E99</f>
        <v/>
      </c>
      <c r="H98" s="65" t="str">
        <f>'Startovní listina'!F99</f>
        <v/>
      </c>
      <c r="I98" s="70"/>
    </row>
    <row r="99" spans="1:9" ht="24.95" customHeight="1">
      <c r="A99" s="140" t="str">
        <f>IF('výsledky dle kategorií'!D98&lt;&gt;"",A98+1,"")</f>
        <v/>
      </c>
      <c r="B99" s="68"/>
      <c r="C99" s="64" t="str">
        <f>'Startovní listina'!G100</f>
        <v/>
      </c>
      <c r="D99" s="64" t="str">
        <f>'Startovní listina'!B100</f>
        <v/>
      </c>
      <c r="E99" s="65" t="str">
        <f>'Startovní listina'!C100</f>
        <v/>
      </c>
      <c r="F99" s="65" t="str">
        <f>'Startovní listina'!D100</f>
        <v/>
      </c>
      <c r="G99" s="65" t="str">
        <f>'Startovní listina'!E100</f>
        <v/>
      </c>
      <c r="H99" s="65" t="str">
        <f>'Startovní listina'!F100</f>
        <v/>
      </c>
      <c r="I99" s="70"/>
    </row>
    <row r="100" spans="1:9" ht="24.95" customHeight="1">
      <c r="A100" s="140" t="str">
        <f>IF('výsledky dle kategorií'!D99&lt;&gt;"",A99+1,"")</f>
        <v/>
      </c>
      <c r="B100" s="68"/>
      <c r="C100" s="64" t="str">
        <f>'Startovní listina'!G101</f>
        <v/>
      </c>
      <c r="D100" s="64" t="str">
        <f>'Startovní listina'!B101</f>
        <v/>
      </c>
      <c r="E100" s="65" t="str">
        <f>'Startovní listina'!C101</f>
        <v/>
      </c>
      <c r="F100" s="65" t="str">
        <f>'Startovní listina'!D101</f>
        <v/>
      </c>
      <c r="G100" s="65" t="str">
        <f>'Startovní listina'!E101</f>
        <v/>
      </c>
      <c r="H100" s="65" t="str">
        <f>'Startovní listina'!F101</f>
        <v/>
      </c>
      <c r="I100" s="70"/>
    </row>
    <row r="101" spans="1:9" ht="24.95" customHeight="1">
      <c r="A101" s="140" t="str">
        <f>IF('výsledky dle kategorií'!D100&lt;&gt;"",A100+1,"")</f>
        <v/>
      </c>
      <c r="B101" s="68"/>
      <c r="C101" s="64" t="str">
        <f>'Startovní listina'!G102</f>
        <v/>
      </c>
      <c r="D101" s="64" t="str">
        <f>'Startovní listina'!B102</f>
        <v/>
      </c>
      <c r="E101" s="65" t="str">
        <f>'Startovní listina'!C102</f>
        <v/>
      </c>
      <c r="F101" s="65" t="str">
        <f>'Startovní listina'!D102</f>
        <v/>
      </c>
      <c r="G101" s="65" t="str">
        <f>'Startovní listina'!E102</f>
        <v/>
      </c>
      <c r="H101" s="65" t="str">
        <f>'Startovní listina'!F102</f>
        <v/>
      </c>
      <c r="I101" s="70"/>
    </row>
    <row r="102" spans="1:9" ht="24.95" customHeight="1">
      <c r="A102" s="140" t="str">
        <f>IF('výsledky dle kategorií'!D101&lt;&gt;"",A101+1,"")</f>
        <v/>
      </c>
      <c r="B102" s="68"/>
      <c r="C102" s="64" t="str">
        <f>'Startovní listina'!G103</f>
        <v/>
      </c>
      <c r="D102" s="64" t="str">
        <f>'Startovní listina'!B103</f>
        <v/>
      </c>
      <c r="E102" s="65" t="str">
        <f>'Startovní listina'!C103</f>
        <v/>
      </c>
      <c r="F102" s="65" t="str">
        <f>'Startovní listina'!D103</f>
        <v/>
      </c>
      <c r="G102" s="65" t="str">
        <f>'Startovní listina'!E103</f>
        <v/>
      </c>
      <c r="H102" s="65" t="str">
        <f>'Startovní listina'!F103</f>
        <v/>
      </c>
      <c r="I102" s="70"/>
    </row>
    <row r="103" spans="1:9" ht="24.95" customHeight="1">
      <c r="A103" s="140" t="str">
        <f>IF('výsledky dle kategorií'!D102&lt;&gt;"",A102+1,"")</f>
        <v/>
      </c>
      <c r="B103" s="68"/>
      <c r="C103" s="64" t="str">
        <f>'Startovní listina'!G104</f>
        <v/>
      </c>
      <c r="D103" s="64" t="str">
        <f>'Startovní listina'!B104</f>
        <v/>
      </c>
      <c r="E103" s="65" t="str">
        <f>'Startovní listina'!C104</f>
        <v/>
      </c>
      <c r="F103" s="65" t="str">
        <f>'Startovní listina'!D104</f>
        <v/>
      </c>
      <c r="G103" s="65" t="str">
        <f>'Startovní listina'!E104</f>
        <v/>
      </c>
      <c r="H103" s="65" t="str">
        <f>'Startovní listina'!F104</f>
        <v/>
      </c>
      <c r="I103" s="70"/>
    </row>
    <row r="104" spans="1:9" ht="24.95" customHeight="1">
      <c r="A104" s="140" t="str">
        <f>IF('výsledky dle kategorií'!D103&lt;&gt;"",A103+1,"")</f>
        <v/>
      </c>
      <c r="B104" s="68"/>
      <c r="C104" s="64" t="str">
        <f>'Startovní listina'!G105</f>
        <v/>
      </c>
      <c r="D104" s="64" t="str">
        <f>'Startovní listina'!B105</f>
        <v/>
      </c>
      <c r="E104" s="65" t="str">
        <f>'Startovní listina'!C105</f>
        <v/>
      </c>
      <c r="F104" s="65" t="str">
        <f>'Startovní listina'!D105</f>
        <v/>
      </c>
      <c r="G104" s="65" t="str">
        <f>'Startovní listina'!E105</f>
        <v/>
      </c>
      <c r="H104" s="65" t="str">
        <f>'Startovní listina'!F105</f>
        <v/>
      </c>
      <c r="I104" s="70"/>
    </row>
    <row r="105" spans="1:9" ht="24.95" customHeight="1">
      <c r="A105" s="104" t="str">
        <f>IF('výsledky dle kategorií'!D105&lt;&gt;"",A104+1,"")</f>
        <v/>
      </c>
      <c r="B105" s="68"/>
      <c r="C105" s="64" t="str">
        <f>'Startovní listina'!G106</f>
        <v/>
      </c>
      <c r="D105" s="64" t="str">
        <f>'Startovní listina'!B106</f>
        <v/>
      </c>
      <c r="E105" s="65" t="str">
        <f>'Startovní listina'!C106</f>
        <v/>
      </c>
      <c r="F105" s="65" t="str">
        <f>'Startovní listina'!D106</f>
        <v/>
      </c>
      <c r="G105" s="65" t="str">
        <f>'Startovní listina'!E106</f>
        <v/>
      </c>
      <c r="H105" s="65" t="str">
        <f>'Startovní listina'!F106</f>
        <v/>
      </c>
      <c r="I105" s="70"/>
    </row>
    <row r="106" spans="1:9" ht="24.95" customHeight="1">
      <c r="A106" s="104" t="str">
        <f>IF('výsledky dle kategorií'!D106&lt;&gt;"",A105+1,"")</f>
        <v/>
      </c>
      <c r="B106" s="68"/>
      <c r="C106" s="64" t="str">
        <f>'Startovní listina'!G107</f>
        <v/>
      </c>
      <c r="D106" s="64" t="str">
        <f>'Startovní listina'!B107</f>
        <v/>
      </c>
      <c r="E106" s="65" t="str">
        <f>'Startovní listina'!C107</f>
        <v/>
      </c>
      <c r="F106" s="65" t="str">
        <f>'Startovní listina'!D107</f>
        <v/>
      </c>
      <c r="G106" s="65" t="str">
        <f>'Startovní listina'!E107</f>
        <v/>
      </c>
      <c r="H106" s="65" t="str">
        <f>'Startovní listina'!F107</f>
        <v/>
      </c>
      <c r="I106" s="70"/>
    </row>
    <row r="107" spans="1:9" ht="24.95" customHeight="1">
      <c r="A107" s="104" t="str">
        <f>IF('výsledky dle kategorií'!D107&lt;&gt;"",A106+1,"")</f>
        <v/>
      </c>
      <c r="B107" s="68"/>
      <c r="C107" s="64" t="str">
        <f>'Startovní listina'!G108</f>
        <v/>
      </c>
      <c r="D107" s="64" t="str">
        <f>'Startovní listina'!B108</f>
        <v/>
      </c>
      <c r="E107" s="65" t="str">
        <f>'Startovní listina'!C108</f>
        <v/>
      </c>
      <c r="F107" s="65" t="str">
        <f>'Startovní listina'!D108</f>
        <v/>
      </c>
      <c r="G107" s="65" t="str">
        <f>'Startovní listina'!E108</f>
        <v/>
      </c>
      <c r="H107" s="65" t="str">
        <f>'Startovní listina'!F108</f>
        <v/>
      </c>
      <c r="I107" s="70"/>
    </row>
    <row r="108" spans="1:9" ht="24.95" customHeight="1">
      <c r="A108" s="104" t="str">
        <f>IF('výsledky dle kategorií'!D108&lt;&gt;"",A107+1,"")</f>
        <v/>
      </c>
      <c r="B108" s="68"/>
      <c r="C108" s="64" t="str">
        <f>'Startovní listina'!G109</f>
        <v/>
      </c>
      <c r="D108" s="64" t="str">
        <f>'Startovní listina'!B109</f>
        <v/>
      </c>
      <c r="E108" s="65" t="str">
        <f>'Startovní listina'!C109</f>
        <v/>
      </c>
      <c r="F108" s="65" t="str">
        <f>'Startovní listina'!D109</f>
        <v/>
      </c>
      <c r="G108" s="65" t="str">
        <f>'Startovní listina'!E109</f>
        <v/>
      </c>
      <c r="H108" s="65" t="str">
        <f>'Startovní listina'!F109</f>
        <v/>
      </c>
      <c r="I108" s="70"/>
    </row>
    <row r="109" spans="1:9" ht="24.95" customHeight="1">
      <c r="A109" s="104" t="str">
        <f>IF('výsledky dle kategorií'!D109&lt;&gt;"",A108+1,"")</f>
        <v/>
      </c>
      <c r="B109" s="68"/>
      <c r="C109" s="64" t="str">
        <f>'Startovní listina'!G110</f>
        <v/>
      </c>
      <c r="D109" s="64" t="str">
        <f>'Startovní listina'!B110</f>
        <v/>
      </c>
      <c r="E109" s="65" t="str">
        <f>'Startovní listina'!C110</f>
        <v/>
      </c>
      <c r="F109" s="65" t="str">
        <f>'Startovní listina'!D110</f>
        <v/>
      </c>
      <c r="G109" s="65" t="str">
        <f>'Startovní listina'!E110</f>
        <v/>
      </c>
      <c r="H109" s="65" t="str">
        <f>'Startovní listina'!F110</f>
        <v/>
      </c>
      <c r="I109" s="70"/>
    </row>
    <row r="110" spans="1:9" ht="24.95" customHeight="1">
      <c r="A110" s="104" t="str">
        <f>IF('výsledky dle kategorií'!D110&lt;&gt;"",A109+1,"")</f>
        <v/>
      </c>
      <c r="B110" s="68"/>
      <c r="C110" s="64" t="str">
        <f>'Startovní listina'!G111</f>
        <v/>
      </c>
      <c r="D110" s="64" t="str">
        <f>'Startovní listina'!B111</f>
        <v/>
      </c>
      <c r="E110" s="65" t="str">
        <f>'Startovní listina'!C111</f>
        <v/>
      </c>
      <c r="F110" s="65" t="str">
        <f>'Startovní listina'!D111</f>
        <v/>
      </c>
      <c r="G110" s="65" t="str">
        <f>'Startovní listina'!E111</f>
        <v/>
      </c>
      <c r="H110" s="65" t="str">
        <f>'Startovní listina'!F111</f>
        <v/>
      </c>
      <c r="I110" s="70"/>
    </row>
    <row r="111" spans="1:9" ht="24.95" customHeight="1">
      <c r="A111" s="104" t="str">
        <f>IF('výsledky dle kategorií'!D111&lt;&gt;"",A110+1,"")</f>
        <v/>
      </c>
      <c r="B111" s="68"/>
      <c r="C111" s="64" t="str">
        <f>'Startovní listina'!G112</f>
        <v/>
      </c>
      <c r="D111" s="64" t="str">
        <f>'Startovní listina'!B112</f>
        <v/>
      </c>
      <c r="E111" s="65" t="str">
        <f>'Startovní listina'!C112</f>
        <v/>
      </c>
      <c r="F111" s="65" t="str">
        <f>'Startovní listina'!D112</f>
        <v/>
      </c>
      <c r="G111" s="65" t="str">
        <f>'Startovní listina'!E112</f>
        <v/>
      </c>
      <c r="H111" s="65" t="str">
        <f>'Startovní listina'!F112</f>
        <v/>
      </c>
      <c r="I111" s="70"/>
    </row>
    <row r="112" spans="1:9" ht="24.95" customHeight="1">
      <c r="A112" s="104" t="str">
        <f>IF('výsledky dle kategorií'!D112&lt;&gt;"",A111+1,"")</f>
        <v/>
      </c>
      <c r="B112" s="68"/>
      <c r="C112" s="64" t="str">
        <f>'Startovní listina'!G113</f>
        <v/>
      </c>
      <c r="D112" s="64" t="str">
        <f>'Startovní listina'!B113</f>
        <v/>
      </c>
      <c r="E112" s="65" t="str">
        <f>'Startovní listina'!C113</f>
        <v/>
      </c>
      <c r="F112" s="65" t="str">
        <f>'Startovní listina'!D113</f>
        <v/>
      </c>
      <c r="G112" s="65" t="str">
        <f>'Startovní listina'!E113</f>
        <v/>
      </c>
      <c r="H112" s="65" t="str">
        <f>'Startovní listina'!F113</f>
        <v/>
      </c>
      <c r="I112" s="70"/>
    </row>
    <row r="113" spans="1:9" ht="24.95" customHeight="1">
      <c r="A113" s="104" t="str">
        <f>IF('výsledky dle kategorií'!D113&lt;&gt;"",A112+1,"")</f>
        <v/>
      </c>
      <c r="B113" s="68"/>
      <c r="C113" s="64" t="str">
        <f>'Startovní listina'!G114</f>
        <v/>
      </c>
      <c r="D113" s="64" t="str">
        <f>'Startovní listina'!B114</f>
        <v/>
      </c>
      <c r="E113" s="65" t="str">
        <f>'Startovní listina'!C114</f>
        <v/>
      </c>
      <c r="F113" s="65" t="str">
        <f>'Startovní listina'!D114</f>
        <v/>
      </c>
      <c r="G113" s="65" t="str">
        <f>'Startovní listina'!E114</f>
        <v/>
      </c>
      <c r="H113" s="65" t="str">
        <f>'Startovní listina'!F114</f>
        <v/>
      </c>
      <c r="I113" s="70"/>
    </row>
    <row r="114" spans="1:9" ht="24.95" customHeight="1">
      <c r="A114" s="104" t="str">
        <f>IF('výsledky dle kategorií'!D114&lt;&gt;"",A113+1,"")</f>
        <v/>
      </c>
      <c r="B114" s="68"/>
      <c r="C114" s="64" t="str">
        <f>'Startovní listina'!G115</f>
        <v/>
      </c>
      <c r="D114" s="64" t="str">
        <f>'Startovní listina'!B115</f>
        <v/>
      </c>
      <c r="E114" s="65" t="str">
        <f>'Startovní listina'!C115</f>
        <v/>
      </c>
      <c r="F114" s="65" t="str">
        <f>'Startovní listina'!D115</f>
        <v/>
      </c>
      <c r="G114" s="65" t="str">
        <f>'Startovní listina'!E115</f>
        <v/>
      </c>
      <c r="H114" s="65" t="str">
        <f>'Startovní listina'!F115</f>
        <v/>
      </c>
      <c r="I114" s="70"/>
    </row>
    <row r="115" spans="1:9" ht="24.95" customHeight="1">
      <c r="A115" s="104" t="str">
        <f>IF('výsledky dle kategorií'!D115&lt;&gt;"",A114+1,"")</f>
        <v/>
      </c>
      <c r="B115" s="68"/>
      <c r="C115" s="64" t="str">
        <f>'Startovní listina'!G116</f>
        <v/>
      </c>
      <c r="D115" s="64" t="str">
        <f>'Startovní listina'!B116</f>
        <v/>
      </c>
      <c r="E115" s="65" t="str">
        <f>'Startovní listina'!C116</f>
        <v/>
      </c>
      <c r="F115" s="65" t="str">
        <f>'Startovní listina'!D116</f>
        <v/>
      </c>
      <c r="G115" s="65" t="str">
        <f>'Startovní listina'!E116</f>
        <v/>
      </c>
      <c r="H115" s="65" t="str">
        <f>'Startovní listina'!F116</f>
        <v/>
      </c>
      <c r="I115" s="70"/>
    </row>
    <row r="116" spans="1:9" ht="24.95" customHeight="1">
      <c r="A116" s="104" t="str">
        <f>IF('výsledky dle kategorií'!D116&lt;&gt;"",A115+1,"")</f>
        <v/>
      </c>
      <c r="B116" s="68"/>
      <c r="C116" s="64" t="str">
        <f>'Startovní listina'!G117</f>
        <v/>
      </c>
      <c r="D116" s="64" t="str">
        <f>'Startovní listina'!B117</f>
        <v/>
      </c>
      <c r="E116" s="65" t="str">
        <f>'Startovní listina'!C117</f>
        <v/>
      </c>
      <c r="F116" s="65" t="str">
        <f>'Startovní listina'!D117</f>
        <v/>
      </c>
      <c r="G116" s="65" t="str">
        <f>'Startovní listina'!E117</f>
        <v/>
      </c>
      <c r="H116" s="65" t="str">
        <f>'Startovní listina'!F117</f>
        <v/>
      </c>
      <c r="I116" s="70"/>
    </row>
    <row r="117" spans="1:9" ht="24.95" customHeight="1">
      <c r="A117" s="104" t="str">
        <f>IF('výsledky dle kategorií'!D117&lt;&gt;"",A116+1,"")</f>
        <v/>
      </c>
      <c r="B117" s="68"/>
      <c r="C117" s="64" t="str">
        <f>'Startovní listina'!G118</f>
        <v/>
      </c>
      <c r="D117" s="64" t="str">
        <f>'Startovní listina'!B118</f>
        <v/>
      </c>
      <c r="E117" s="65" t="str">
        <f>'Startovní listina'!C118</f>
        <v/>
      </c>
      <c r="F117" s="65" t="str">
        <f>'Startovní listina'!D118</f>
        <v/>
      </c>
      <c r="G117" s="65" t="str">
        <f>'Startovní listina'!E118</f>
        <v/>
      </c>
      <c r="H117" s="65" t="str">
        <f>'Startovní listina'!F118</f>
        <v/>
      </c>
      <c r="I117" s="70"/>
    </row>
    <row r="118" spans="1:9" ht="24.95" customHeight="1">
      <c r="A118" s="104" t="str">
        <f>IF('výsledky dle kategorií'!D118&lt;&gt;"",A117+1,"")</f>
        <v/>
      </c>
      <c r="B118" s="68"/>
      <c r="C118" s="64" t="str">
        <f>'Startovní listina'!G119</f>
        <v/>
      </c>
      <c r="D118" s="64" t="str">
        <f>'Startovní listina'!B119</f>
        <v/>
      </c>
      <c r="E118" s="65" t="str">
        <f>'Startovní listina'!C119</f>
        <v/>
      </c>
      <c r="F118" s="65" t="str">
        <f>'Startovní listina'!D119</f>
        <v/>
      </c>
      <c r="G118" s="65" t="str">
        <f>'Startovní listina'!E119</f>
        <v/>
      </c>
      <c r="H118" s="65" t="str">
        <f>'Startovní listina'!F119</f>
        <v/>
      </c>
      <c r="I118" s="70"/>
    </row>
    <row r="119" spans="1:9" ht="24.95" customHeight="1">
      <c r="A119" s="104" t="str">
        <f>IF('výsledky dle kategorií'!D119&lt;&gt;"",A118+1,"")</f>
        <v/>
      </c>
      <c r="B119" s="68"/>
      <c r="C119" s="64" t="str">
        <f>'Startovní listina'!G120</f>
        <v/>
      </c>
      <c r="D119" s="64" t="str">
        <f>'Startovní listina'!B120</f>
        <v/>
      </c>
      <c r="E119" s="65" t="str">
        <f>'Startovní listina'!C120</f>
        <v/>
      </c>
      <c r="F119" s="65" t="str">
        <f>'Startovní listina'!D120</f>
        <v/>
      </c>
      <c r="G119" s="65" t="str">
        <f>'Startovní listina'!E120</f>
        <v/>
      </c>
      <c r="H119" s="65" t="str">
        <f>'Startovní listina'!F120</f>
        <v/>
      </c>
      <c r="I119" s="70"/>
    </row>
    <row r="120" spans="1:9" ht="24.95" customHeight="1">
      <c r="A120" s="104" t="str">
        <f>IF('výsledky dle kategorií'!D120&lt;&gt;"",A119+1,"")</f>
        <v/>
      </c>
      <c r="B120" s="68"/>
      <c r="C120" s="64" t="str">
        <f>'Startovní listina'!G121</f>
        <v/>
      </c>
      <c r="D120" s="64" t="str">
        <f>'Startovní listina'!B121</f>
        <v/>
      </c>
      <c r="E120" s="65" t="str">
        <f>'Startovní listina'!C121</f>
        <v/>
      </c>
      <c r="F120" s="65" t="str">
        <f>'Startovní listina'!D121</f>
        <v/>
      </c>
      <c r="G120" s="65" t="str">
        <f>'Startovní listina'!E121</f>
        <v/>
      </c>
      <c r="H120" s="65" t="str">
        <f>'Startovní listina'!F121</f>
        <v/>
      </c>
      <c r="I120" s="70"/>
    </row>
    <row r="121" spans="1:9" ht="24.95" customHeight="1">
      <c r="A121" s="104" t="str">
        <f>IF('výsledky dle kategorií'!D121&lt;&gt;"",A120+1,"")</f>
        <v/>
      </c>
      <c r="B121" s="68"/>
      <c r="C121" s="64" t="str">
        <f>'Startovní listina'!G122</f>
        <v/>
      </c>
      <c r="D121" s="64" t="str">
        <f>'Startovní listina'!B122</f>
        <v/>
      </c>
      <c r="E121" s="65" t="str">
        <f>'Startovní listina'!C122</f>
        <v/>
      </c>
      <c r="F121" s="65" t="str">
        <f>'Startovní listina'!D122</f>
        <v/>
      </c>
      <c r="G121" s="65" t="str">
        <f>'Startovní listina'!E122</f>
        <v/>
      </c>
      <c r="H121" s="65" t="str">
        <f>'Startovní listina'!F122</f>
        <v/>
      </c>
      <c r="I121" s="70"/>
    </row>
    <row r="122" spans="1:9" ht="24.95" customHeight="1">
      <c r="A122" s="104" t="str">
        <f>IF('výsledky dle kategorií'!D122&lt;&gt;"",A121+1,"")</f>
        <v/>
      </c>
      <c r="B122" s="68"/>
      <c r="C122" s="64" t="str">
        <f>'Startovní listina'!G123</f>
        <v/>
      </c>
      <c r="D122" s="64" t="str">
        <f>'Startovní listina'!B123</f>
        <v/>
      </c>
      <c r="E122" s="65" t="str">
        <f>'Startovní listina'!C123</f>
        <v/>
      </c>
      <c r="F122" s="65" t="str">
        <f>'Startovní listina'!D123</f>
        <v/>
      </c>
      <c r="G122" s="65" t="str">
        <f>'Startovní listina'!E123</f>
        <v/>
      </c>
      <c r="H122" s="65" t="str">
        <f>'Startovní listina'!F123</f>
        <v/>
      </c>
      <c r="I122" s="70"/>
    </row>
    <row r="123" spans="1:9" ht="24.95" customHeight="1">
      <c r="A123" s="104" t="str">
        <f>IF('výsledky dle kategorií'!D123&lt;&gt;"",A122+1,"")</f>
        <v/>
      </c>
      <c r="B123" s="68"/>
      <c r="C123" s="64" t="str">
        <f>'Startovní listina'!G124</f>
        <v/>
      </c>
      <c r="D123" s="64" t="str">
        <f>'Startovní listina'!B124</f>
        <v/>
      </c>
      <c r="E123" s="65" t="str">
        <f>'Startovní listina'!C124</f>
        <v/>
      </c>
      <c r="F123" s="65" t="str">
        <f>'Startovní listina'!D124</f>
        <v/>
      </c>
      <c r="G123" s="65" t="str">
        <f>'Startovní listina'!E124</f>
        <v/>
      </c>
      <c r="H123" s="65" t="str">
        <f>'Startovní listina'!F124</f>
        <v/>
      </c>
      <c r="I123" s="70"/>
    </row>
    <row r="124" spans="1:9" ht="24.95" customHeight="1">
      <c r="A124" s="104" t="str">
        <f>IF('výsledky dle kategorií'!D124&lt;&gt;"",A123+1,"")</f>
        <v/>
      </c>
      <c r="B124" s="68"/>
      <c r="C124" s="64" t="str">
        <f>'Startovní listina'!G125</f>
        <v/>
      </c>
      <c r="D124" s="64" t="str">
        <f>'Startovní listina'!B125</f>
        <v/>
      </c>
      <c r="E124" s="65" t="str">
        <f>'Startovní listina'!C125</f>
        <v/>
      </c>
      <c r="F124" s="65" t="str">
        <f>'Startovní listina'!D125</f>
        <v/>
      </c>
      <c r="G124" s="65" t="str">
        <f>'Startovní listina'!E125</f>
        <v/>
      </c>
      <c r="H124" s="65" t="str">
        <f>'Startovní listina'!F125</f>
        <v/>
      </c>
      <c r="I124" s="70"/>
    </row>
    <row r="125" spans="1:9" ht="24.95" customHeight="1">
      <c r="A125" s="104" t="str">
        <f>IF('výsledky dle kategorií'!D125&lt;&gt;"",A124+1,"")</f>
        <v/>
      </c>
      <c r="B125" s="68"/>
      <c r="C125" s="64" t="str">
        <f>'Startovní listina'!G126</f>
        <v/>
      </c>
      <c r="D125" s="64" t="str">
        <f>'Startovní listina'!B126</f>
        <v/>
      </c>
      <c r="E125" s="65" t="str">
        <f>'Startovní listina'!C126</f>
        <v/>
      </c>
      <c r="F125" s="65" t="str">
        <f>'Startovní listina'!D126</f>
        <v/>
      </c>
      <c r="G125" s="65" t="str">
        <f>'Startovní listina'!E126</f>
        <v/>
      </c>
      <c r="H125" s="65" t="str">
        <f>'Startovní listina'!F126</f>
        <v/>
      </c>
      <c r="I125" s="70"/>
    </row>
    <row r="126" spans="1:9" ht="24.95" customHeight="1">
      <c r="A126" s="104" t="str">
        <f>IF('výsledky dle kategorií'!D126&lt;&gt;"",A125+1,"")</f>
        <v/>
      </c>
      <c r="B126" s="68"/>
      <c r="C126" s="64" t="str">
        <f>'Startovní listina'!G127</f>
        <v/>
      </c>
      <c r="D126" s="64" t="str">
        <f>'Startovní listina'!B127</f>
        <v/>
      </c>
      <c r="E126" s="65" t="str">
        <f>'Startovní listina'!C127</f>
        <v/>
      </c>
      <c r="F126" s="65" t="str">
        <f>'Startovní listina'!D127</f>
        <v/>
      </c>
      <c r="G126" s="65" t="str">
        <f>'Startovní listina'!E127</f>
        <v/>
      </c>
      <c r="H126" s="65" t="str">
        <f>'Startovní listina'!F127</f>
        <v/>
      </c>
      <c r="I126" s="70"/>
    </row>
    <row r="127" spans="1:9" ht="24.95" customHeight="1">
      <c r="A127" s="104" t="str">
        <f>IF('výsledky dle kategorií'!D127&lt;&gt;"",A126+1,"")</f>
        <v/>
      </c>
      <c r="B127" s="68"/>
      <c r="C127" s="64" t="str">
        <f>'Startovní listina'!G128</f>
        <v/>
      </c>
      <c r="D127" s="64" t="str">
        <f>'Startovní listina'!B128</f>
        <v/>
      </c>
      <c r="E127" s="65" t="str">
        <f>'Startovní listina'!C128</f>
        <v/>
      </c>
      <c r="F127" s="65" t="str">
        <f>'Startovní listina'!D128</f>
        <v/>
      </c>
      <c r="G127" s="65" t="str">
        <f>'Startovní listina'!E128</f>
        <v/>
      </c>
      <c r="H127" s="65" t="str">
        <f>'Startovní listina'!F128</f>
        <v/>
      </c>
      <c r="I127" s="70"/>
    </row>
    <row r="128" spans="1:9" ht="24.95" customHeight="1">
      <c r="A128" s="104" t="str">
        <f>IF('výsledky dle kategorií'!D128&lt;&gt;"",A127+1,"")</f>
        <v/>
      </c>
      <c r="B128" s="68"/>
      <c r="C128" s="64" t="str">
        <f>'Startovní listina'!G129</f>
        <v/>
      </c>
      <c r="D128" s="64" t="str">
        <f>'Startovní listina'!B129</f>
        <v/>
      </c>
      <c r="E128" s="65" t="str">
        <f>'Startovní listina'!C129</f>
        <v/>
      </c>
      <c r="F128" s="65" t="str">
        <f>'Startovní listina'!D129</f>
        <v/>
      </c>
      <c r="G128" s="65" t="str">
        <f>'Startovní listina'!E129</f>
        <v/>
      </c>
      <c r="H128" s="65" t="str">
        <f>'Startovní listina'!F129</f>
        <v/>
      </c>
      <c r="I128" s="70"/>
    </row>
    <row r="129" spans="1:41" ht="24.95" customHeight="1">
      <c r="A129" s="104" t="str">
        <f>IF('výsledky dle kategorií'!D129&lt;&gt;"",A128+1,"")</f>
        <v/>
      </c>
      <c r="B129" s="68"/>
      <c r="C129" s="64" t="str">
        <f>'Startovní listina'!G130</f>
        <v/>
      </c>
      <c r="D129" s="64" t="str">
        <f>'Startovní listina'!B130</f>
        <v/>
      </c>
      <c r="E129" s="65" t="str">
        <f>'Startovní listina'!C130</f>
        <v/>
      </c>
      <c r="F129" s="65" t="str">
        <f>'Startovní listina'!D130</f>
        <v/>
      </c>
      <c r="G129" s="65" t="str">
        <f>'Startovní listina'!E130</f>
        <v/>
      </c>
      <c r="H129" s="65" t="str">
        <f>'Startovní listina'!F130</f>
        <v/>
      </c>
      <c r="I129" s="70"/>
    </row>
    <row r="130" spans="1:41" ht="24.95" customHeight="1">
      <c r="A130" s="104" t="str">
        <f>IF('výsledky dle kategorií'!D130&lt;&gt;"",A129+1,"")</f>
        <v/>
      </c>
      <c r="B130" s="68"/>
      <c r="C130" s="64" t="str">
        <f>'Startovní listina'!G131</f>
        <v/>
      </c>
      <c r="D130" s="64" t="str">
        <f>'Startovní listina'!B131</f>
        <v/>
      </c>
      <c r="E130" s="65" t="str">
        <f>'Startovní listina'!C131</f>
        <v/>
      </c>
      <c r="F130" s="65" t="str">
        <f>'Startovní listina'!D131</f>
        <v/>
      </c>
      <c r="G130" s="65" t="str">
        <f>'Startovní listina'!E131</f>
        <v/>
      </c>
      <c r="H130" s="65" t="str">
        <f>'Startovní listina'!F131</f>
        <v/>
      </c>
      <c r="I130" s="70"/>
    </row>
    <row r="131" spans="1:41" ht="24.95" customHeight="1">
      <c r="A131" s="104" t="str">
        <f>IF('výsledky dle kategorií'!D131&lt;&gt;"",A130+1,"")</f>
        <v/>
      </c>
      <c r="B131" s="68"/>
      <c r="C131" s="64" t="str">
        <f>'Startovní listina'!G132</f>
        <v/>
      </c>
      <c r="D131" s="64" t="str">
        <f>'Startovní listina'!B132</f>
        <v/>
      </c>
      <c r="E131" s="65" t="str">
        <f>'Startovní listina'!C132</f>
        <v/>
      </c>
      <c r="F131" s="65" t="str">
        <f>'Startovní listina'!D132</f>
        <v/>
      </c>
      <c r="G131" s="65" t="str">
        <f>'Startovní listina'!E132</f>
        <v/>
      </c>
      <c r="H131" s="65" t="str">
        <f>'Startovní listina'!F132</f>
        <v/>
      </c>
      <c r="I131" s="70"/>
    </row>
    <row r="132" spans="1:41" ht="24.95" customHeight="1">
      <c r="A132" s="104" t="str">
        <f>IF('výsledky dle kategorií'!D132&lt;&gt;"",A131+1,"")</f>
        <v/>
      </c>
      <c r="B132" s="68"/>
      <c r="C132" s="64" t="str">
        <f>'Startovní listina'!G133</f>
        <v/>
      </c>
      <c r="D132" s="64" t="str">
        <f>'Startovní listina'!B133</f>
        <v/>
      </c>
      <c r="E132" s="65" t="str">
        <f>'Startovní listina'!C133</f>
        <v/>
      </c>
      <c r="F132" s="65" t="str">
        <f>'Startovní listina'!D133</f>
        <v/>
      </c>
      <c r="G132" s="65" t="str">
        <f>'Startovní listina'!E133</f>
        <v/>
      </c>
      <c r="H132" s="65" t="str">
        <f>'Startovní listina'!F133</f>
        <v/>
      </c>
      <c r="I132" s="70"/>
    </row>
    <row r="133" spans="1:41" ht="24.95" customHeight="1">
      <c r="A133" s="104" t="str">
        <f>IF('výsledky dle kategorií'!D133&lt;&gt;"",A132+1,"")</f>
        <v/>
      </c>
      <c r="B133" s="68"/>
      <c r="C133" s="64" t="str">
        <f>'Startovní listina'!G134</f>
        <v/>
      </c>
      <c r="D133" s="64" t="str">
        <f>'Startovní listina'!B134</f>
        <v/>
      </c>
      <c r="E133" s="65" t="str">
        <f>'Startovní listina'!C134</f>
        <v/>
      </c>
      <c r="F133" s="65" t="str">
        <f>'Startovní listina'!D134</f>
        <v/>
      </c>
      <c r="G133" s="65" t="str">
        <f>'Startovní listina'!E134</f>
        <v/>
      </c>
      <c r="H133" s="65" t="str">
        <f>'Startovní listina'!F134</f>
        <v/>
      </c>
      <c r="I133" s="70"/>
    </row>
    <row r="134" spans="1:41" ht="24.95" customHeight="1">
      <c r="A134" s="104" t="str">
        <f>IF('výsledky dle kategorií'!D134&lt;&gt;"",A133+1,"")</f>
        <v/>
      </c>
      <c r="B134" s="68"/>
      <c r="C134" s="64" t="str">
        <f>'Startovní listina'!G135</f>
        <v/>
      </c>
      <c r="D134" s="64" t="str">
        <f>'Startovní listina'!B135</f>
        <v/>
      </c>
      <c r="E134" s="65" t="str">
        <f>'Startovní listina'!C135</f>
        <v/>
      </c>
      <c r="F134" s="65" t="str">
        <f>'Startovní listina'!D135</f>
        <v/>
      </c>
      <c r="G134" s="65" t="str">
        <f>'Startovní listina'!E135</f>
        <v/>
      </c>
      <c r="H134" s="65" t="str">
        <f>'Startovní listina'!F135</f>
        <v/>
      </c>
      <c r="I134" s="70"/>
    </row>
    <row r="135" spans="1:41" ht="24.95" customHeight="1">
      <c r="A135" s="104" t="str">
        <f>IF('výsledky dle kategorií'!D135&lt;&gt;"",A134+1,"")</f>
        <v/>
      </c>
      <c r="B135" s="68"/>
      <c r="C135" s="64" t="str">
        <f>'Startovní listina'!G136</f>
        <v/>
      </c>
      <c r="D135" s="64" t="str">
        <f>'Startovní listina'!B136</f>
        <v/>
      </c>
      <c r="E135" s="65" t="str">
        <f>'Startovní listina'!C136</f>
        <v/>
      </c>
      <c r="F135" s="65" t="str">
        <f>'Startovní listina'!D136</f>
        <v/>
      </c>
      <c r="G135" s="65" t="str">
        <f>'Startovní listina'!E136</f>
        <v/>
      </c>
      <c r="H135" s="65" t="str">
        <f>'Startovní listina'!F136</f>
        <v/>
      </c>
      <c r="I135" s="70"/>
    </row>
    <row r="136" spans="1:41" ht="24.95" customHeight="1">
      <c r="A136" s="104" t="str">
        <f>IF('výsledky dle kategorií'!D136&lt;&gt;"",A135+1,"")</f>
        <v/>
      </c>
      <c r="B136" s="68"/>
      <c r="C136" s="64" t="str">
        <f>'Startovní listina'!G137</f>
        <v/>
      </c>
      <c r="D136" s="64" t="str">
        <f>'Startovní listina'!B137</f>
        <v/>
      </c>
      <c r="E136" s="65" t="str">
        <f>'Startovní listina'!C137</f>
        <v/>
      </c>
      <c r="F136" s="65" t="str">
        <f>'Startovní listina'!D137</f>
        <v/>
      </c>
      <c r="G136" s="65" t="str">
        <f>'Startovní listina'!E137</f>
        <v/>
      </c>
      <c r="H136" s="65" t="str">
        <f>'Startovní listina'!F137</f>
        <v/>
      </c>
      <c r="I136" s="70"/>
    </row>
    <row r="137" spans="1:41" ht="24.95" customHeight="1">
      <c r="A137" s="63" t="str">
        <f>IF('výsledky dle kategorií'!D137&lt;&gt;"",A136+1,"")</f>
        <v/>
      </c>
      <c r="B137" s="68"/>
      <c r="C137" s="64" t="str">
        <f>'Startovní listina'!G138</f>
        <v/>
      </c>
      <c r="D137" s="64" t="str">
        <f>'Startovní listina'!B138</f>
        <v/>
      </c>
      <c r="E137" s="65" t="str">
        <f>'Startovní listina'!C138</f>
        <v/>
      </c>
      <c r="F137" s="65" t="str">
        <f>'Startovní listina'!D138</f>
        <v/>
      </c>
      <c r="G137" s="65" t="str">
        <f>'Startovní listina'!E138</f>
        <v/>
      </c>
      <c r="H137" s="65" t="str">
        <f>'Startovní listina'!F138</f>
        <v/>
      </c>
      <c r="I137" s="70"/>
    </row>
    <row r="138" spans="1:41" ht="24.95" customHeight="1">
      <c r="A138" s="63" t="str">
        <f>IF('výsledky dle kategorií'!D138&lt;&gt;"",A137+1,"")</f>
        <v/>
      </c>
      <c r="B138" s="68"/>
      <c r="C138" s="64" t="str">
        <f>'Startovní listina'!G139</f>
        <v/>
      </c>
      <c r="D138" s="64" t="str">
        <f>'Startovní listina'!B139</f>
        <v/>
      </c>
      <c r="E138" s="65" t="str">
        <f>'Startovní listina'!C139</f>
        <v/>
      </c>
      <c r="F138" s="65" t="str">
        <f>'Startovní listina'!D139</f>
        <v/>
      </c>
      <c r="G138" s="65" t="str">
        <f>'Startovní listina'!E139</f>
        <v/>
      </c>
      <c r="H138" s="65" t="str">
        <f>'Startovní listina'!F139</f>
        <v/>
      </c>
      <c r="I138" s="70"/>
    </row>
    <row r="139" spans="1:41" ht="24.95" customHeight="1">
      <c r="A139" s="63" t="str">
        <f>IF('výsledky dle kategorií'!D139&lt;&gt;"",A138+1,"")</f>
        <v/>
      </c>
      <c r="B139" s="68"/>
      <c r="C139" s="64" t="str">
        <f>'Startovní listina'!G140</f>
        <v/>
      </c>
      <c r="D139" s="64" t="str">
        <f>'Startovní listina'!B140</f>
        <v/>
      </c>
      <c r="E139" s="65" t="str">
        <f>'Startovní listina'!C140</f>
        <v/>
      </c>
      <c r="F139" s="65" t="str">
        <f>'Startovní listina'!D140</f>
        <v/>
      </c>
      <c r="G139" s="65" t="str">
        <f>'Startovní listina'!E140</f>
        <v/>
      </c>
      <c r="H139" s="65" t="str">
        <f>'Startovní listina'!F140</f>
        <v/>
      </c>
      <c r="I139" s="70"/>
    </row>
    <row r="140" spans="1:41" s="58" customFormat="1" ht="24.95" customHeight="1" thickBot="1">
      <c r="A140" s="63" t="str">
        <f>IF('výsledky dle kategorií'!D140&lt;&gt;"",A139+1,"")</f>
        <v/>
      </c>
      <c r="B140" s="69"/>
      <c r="C140" s="66" t="str">
        <f>'Startovní listina'!G141</f>
        <v/>
      </c>
      <c r="D140" s="66" t="str">
        <f>'Startovní listina'!B141</f>
        <v/>
      </c>
      <c r="E140" s="67" t="str">
        <f>'Startovní listina'!C141</f>
        <v/>
      </c>
      <c r="F140" s="67" t="str">
        <f>'Startovní listina'!D141</f>
        <v/>
      </c>
      <c r="G140" s="67" t="str">
        <f>'Startovní listina'!E141</f>
        <v/>
      </c>
      <c r="H140" s="67" t="str">
        <f>'Startovní listina'!F141</f>
        <v/>
      </c>
      <c r="I140" s="71"/>
      <c r="J140" s="41"/>
      <c r="K140" s="41"/>
      <c r="L140" s="41"/>
      <c r="M140" s="41"/>
      <c r="N140" s="41"/>
      <c r="O140" s="41"/>
      <c r="P140" s="41"/>
      <c r="Q140" s="41"/>
      <c r="R140" s="41"/>
      <c r="S140" s="41"/>
      <c r="T140" s="41"/>
      <c r="U140" s="41"/>
      <c r="V140" s="41"/>
      <c r="W140" s="41"/>
      <c r="X140" s="41"/>
      <c r="Y140" s="41"/>
      <c r="Z140" s="41"/>
      <c r="AA140" s="41"/>
      <c r="AB140" s="41"/>
      <c r="AC140" s="41"/>
      <c r="AD140" s="41"/>
      <c r="AE140" s="41"/>
      <c r="AF140" s="41"/>
      <c r="AG140" s="41"/>
      <c r="AH140" s="41"/>
      <c r="AI140" s="41"/>
      <c r="AJ140" s="41"/>
      <c r="AK140" s="41"/>
      <c r="AL140" s="41"/>
      <c r="AM140" s="41"/>
      <c r="AN140" s="41"/>
      <c r="AO140" s="41"/>
    </row>
    <row r="141" spans="1:41" s="41" customFormat="1">
      <c r="C141" s="53"/>
      <c r="D141" s="52"/>
      <c r="E141" s="49"/>
      <c r="F141" s="49"/>
      <c r="G141" s="53"/>
      <c r="H141" s="53"/>
      <c r="I141" s="52"/>
    </row>
    <row r="142" spans="1:41" s="41" customFormat="1">
      <c r="C142" s="53"/>
      <c r="D142" s="52"/>
      <c r="E142" s="49"/>
      <c r="F142" s="49"/>
      <c r="G142" s="53"/>
      <c r="H142" s="53"/>
      <c r="I142" s="52"/>
    </row>
    <row r="143" spans="1:41" s="41" customFormat="1">
      <c r="C143" s="53"/>
      <c r="D143" s="52"/>
      <c r="E143" s="49"/>
      <c r="F143" s="49"/>
      <c r="G143" s="53"/>
      <c r="H143" s="53"/>
      <c r="I143" s="52"/>
    </row>
    <row r="144" spans="1:41" s="41" customFormat="1">
      <c r="C144" s="53"/>
      <c r="D144" s="52"/>
      <c r="E144" s="49"/>
      <c r="F144" s="49"/>
      <c r="G144" s="53"/>
      <c r="H144" s="53"/>
      <c r="I144" s="52"/>
    </row>
    <row r="145" spans="3:9" s="41" customFormat="1" ht="13.5" thickBot="1">
      <c r="C145" s="53"/>
      <c r="D145" s="52"/>
      <c r="E145" s="49"/>
      <c r="F145" s="49"/>
      <c r="G145" s="53"/>
      <c r="H145" s="53"/>
      <c r="I145" s="52"/>
    </row>
    <row r="146" spans="3:9" s="41" customFormat="1">
      <c r="C146" s="53"/>
      <c r="D146" s="245" t="s">
        <v>13</v>
      </c>
      <c r="E146" s="246"/>
      <c r="F146" s="246"/>
      <c r="G146" s="246"/>
      <c r="H146" s="247"/>
      <c r="I146" s="52"/>
    </row>
    <row r="147" spans="3:9" s="41" customFormat="1">
      <c r="C147" s="53"/>
      <c r="D147" s="248"/>
      <c r="E147" s="249"/>
      <c r="F147" s="249"/>
      <c r="G147" s="249"/>
      <c r="H147" s="250"/>
      <c r="I147" s="52"/>
    </row>
    <row r="148" spans="3:9" s="41" customFormat="1">
      <c r="C148" s="53"/>
      <c r="D148" s="248"/>
      <c r="E148" s="249"/>
      <c r="F148" s="249"/>
      <c r="G148" s="249"/>
      <c r="H148" s="250"/>
      <c r="I148" s="52"/>
    </row>
    <row r="149" spans="3:9" s="41" customFormat="1">
      <c r="C149" s="53"/>
      <c r="D149" s="248"/>
      <c r="E149" s="249"/>
      <c r="F149" s="249"/>
      <c r="G149" s="249"/>
      <c r="H149" s="250"/>
      <c r="I149" s="52"/>
    </row>
    <row r="150" spans="3:9" s="41" customFormat="1">
      <c r="C150" s="53"/>
      <c r="D150" s="248"/>
      <c r="E150" s="249"/>
      <c r="F150" s="249"/>
      <c r="G150" s="249"/>
      <c r="H150" s="250"/>
      <c r="I150" s="52"/>
    </row>
    <row r="151" spans="3:9" s="41" customFormat="1">
      <c r="D151" s="248"/>
      <c r="E151" s="249"/>
      <c r="F151" s="249"/>
      <c r="G151" s="249"/>
      <c r="H151" s="250"/>
      <c r="I151" s="54"/>
    </row>
    <row r="152" spans="3:9" s="41" customFormat="1" ht="13.5" thickBot="1">
      <c r="D152" s="251"/>
      <c r="E152" s="252"/>
      <c r="F152" s="252"/>
      <c r="G152" s="252"/>
      <c r="H152" s="253"/>
      <c r="I152" s="54"/>
    </row>
    <row r="153" spans="3:9" s="41" customFormat="1">
      <c r="G153" s="54"/>
      <c r="I153" s="54"/>
    </row>
    <row r="154" spans="3:9" s="41" customFormat="1">
      <c r="G154" s="54"/>
      <c r="I154" s="54"/>
    </row>
    <row r="155" spans="3:9" s="41" customFormat="1">
      <c r="G155" s="54"/>
      <c r="I155" s="54"/>
    </row>
    <row r="156" spans="3:9" s="41" customFormat="1">
      <c r="G156" s="54"/>
      <c r="I156" s="54"/>
    </row>
    <row r="157" spans="3:9" s="41" customFormat="1">
      <c r="G157" s="54"/>
      <c r="I157" s="54"/>
    </row>
    <row r="158" spans="3:9" s="41" customFormat="1">
      <c r="G158" s="54"/>
      <c r="I158" s="54"/>
    </row>
    <row r="159" spans="3:9" s="41" customFormat="1">
      <c r="G159" s="54"/>
      <c r="I159" s="54"/>
    </row>
    <row r="160" spans="3:9" s="41" customFormat="1">
      <c r="G160" s="54"/>
      <c r="I160" s="54"/>
    </row>
    <row r="161" spans="7:9" s="41" customFormat="1">
      <c r="G161" s="54"/>
      <c r="I161" s="54"/>
    </row>
    <row r="162" spans="7:9" s="41" customFormat="1">
      <c r="G162" s="54"/>
      <c r="I162" s="54"/>
    </row>
    <row r="163" spans="7:9" s="41" customFormat="1">
      <c r="G163" s="54"/>
      <c r="I163" s="54"/>
    </row>
    <row r="164" spans="7:9" s="41" customFormat="1">
      <c r="G164" s="54"/>
      <c r="I164" s="54"/>
    </row>
    <row r="165" spans="7:9" s="41" customFormat="1">
      <c r="G165" s="54"/>
      <c r="I165" s="54"/>
    </row>
    <row r="166" spans="7:9" s="41" customFormat="1">
      <c r="G166" s="54"/>
      <c r="I166" s="54"/>
    </row>
    <row r="167" spans="7:9" s="41" customFormat="1">
      <c r="G167" s="54"/>
      <c r="I167" s="54"/>
    </row>
    <row r="168" spans="7:9" s="41" customFormat="1">
      <c r="G168" s="54"/>
      <c r="I168" s="54"/>
    </row>
    <row r="169" spans="7:9" s="41" customFormat="1">
      <c r="G169" s="54"/>
      <c r="I169" s="54"/>
    </row>
    <row r="170" spans="7:9" s="41" customFormat="1">
      <c r="G170" s="54"/>
      <c r="I170" s="54"/>
    </row>
    <row r="171" spans="7:9" s="41" customFormat="1">
      <c r="G171" s="54"/>
      <c r="I171" s="54"/>
    </row>
    <row r="172" spans="7:9" s="41" customFormat="1">
      <c r="G172" s="54"/>
      <c r="I172" s="54"/>
    </row>
    <row r="173" spans="7:9" s="41" customFormat="1">
      <c r="G173" s="54"/>
      <c r="I173" s="54"/>
    </row>
    <row r="174" spans="7:9" s="41" customFormat="1">
      <c r="G174" s="54"/>
      <c r="I174" s="54"/>
    </row>
    <row r="175" spans="7:9" s="41" customFormat="1">
      <c r="G175" s="54"/>
      <c r="I175" s="54"/>
    </row>
    <row r="176" spans="7:9" s="41" customFormat="1">
      <c r="G176" s="54"/>
      <c r="I176" s="54"/>
    </row>
    <row r="177" spans="7:9" s="41" customFormat="1">
      <c r="G177" s="54"/>
      <c r="I177" s="54"/>
    </row>
    <row r="178" spans="7:9" s="41" customFormat="1">
      <c r="G178" s="54"/>
      <c r="I178" s="54"/>
    </row>
    <row r="179" spans="7:9" s="41" customFormat="1">
      <c r="G179" s="54"/>
      <c r="I179" s="54"/>
    </row>
    <row r="180" spans="7:9" s="41" customFormat="1">
      <c r="G180" s="54"/>
      <c r="I180" s="54"/>
    </row>
    <row r="181" spans="7:9" s="41" customFormat="1">
      <c r="G181" s="54"/>
      <c r="I181" s="54"/>
    </row>
    <row r="182" spans="7:9" s="41" customFormat="1">
      <c r="G182" s="54"/>
      <c r="I182" s="54"/>
    </row>
    <row r="183" spans="7:9" s="41" customFormat="1">
      <c r="G183" s="54"/>
      <c r="I183" s="54"/>
    </row>
    <row r="184" spans="7:9" s="41" customFormat="1">
      <c r="G184" s="54"/>
      <c r="I184" s="54"/>
    </row>
    <row r="185" spans="7:9" s="41" customFormat="1">
      <c r="G185" s="54"/>
      <c r="I185" s="54"/>
    </row>
    <row r="186" spans="7:9" s="41" customFormat="1">
      <c r="G186" s="54"/>
      <c r="I186" s="54"/>
    </row>
    <row r="187" spans="7:9" s="41" customFormat="1">
      <c r="G187" s="54"/>
      <c r="I187" s="54"/>
    </row>
    <row r="188" spans="7:9" s="41" customFormat="1">
      <c r="G188" s="54"/>
      <c r="I188" s="54"/>
    </row>
    <row r="189" spans="7:9" s="41" customFormat="1">
      <c r="G189" s="54"/>
      <c r="I189" s="54"/>
    </row>
    <row r="190" spans="7:9" s="41" customFormat="1">
      <c r="G190" s="54"/>
      <c r="I190" s="54"/>
    </row>
    <row r="191" spans="7:9" s="41" customFormat="1">
      <c r="G191" s="54"/>
      <c r="I191" s="54"/>
    </row>
    <row r="192" spans="7:9" s="41" customFormat="1">
      <c r="G192" s="54"/>
      <c r="I192" s="54"/>
    </row>
    <row r="193" spans="7:9" s="41" customFormat="1">
      <c r="G193" s="54"/>
      <c r="I193" s="54"/>
    </row>
    <row r="194" spans="7:9" s="41" customFormat="1">
      <c r="G194" s="54"/>
      <c r="I194" s="54"/>
    </row>
    <row r="195" spans="7:9" s="41" customFormat="1">
      <c r="G195" s="54"/>
      <c r="I195" s="54"/>
    </row>
    <row r="196" spans="7:9" s="41" customFormat="1">
      <c r="G196" s="54"/>
      <c r="I196" s="54"/>
    </row>
    <row r="197" spans="7:9" s="41" customFormat="1">
      <c r="G197" s="54"/>
      <c r="I197" s="54"/>
    </row>
    <row r="198" spans="7:9" s="41" customFormat="1">
      <c r="G198" s="54"/>
      <c r="I198" s="54"/>
    </row>
    <row r="199" spans="7:9" s="41" customFormat="1">
      <c r="G199" s="54"/>
      <c r="I199" s="54"/>
    </row>
    <row r="200" spans="7:9" s="41" customFormat="1">
      <c r="G200" s="54"/>
      <c r="I200" s="54"/>
    </row>
    <row r="201" spans="7:9" s="41" customFormat="1">
      <c r="G201" s="54"/>
      <c r="I201" s="54"/>
    </row>
    <row r="202" spans="7:9" s="41" customFormat="1">
      <c r="G202" s="54"/>
      <c r="I202" s="54"/>
    </row>
    <row r="203" spans="7:9" s="41" customFormat="1">
      <c r="G203" s="54"/>
      <c r="I203" s="54"/>
    </row>
    <row r="204" spans="7:9" s="41" customFormat="1">
      <c r="G204" s="54"/>
      <c r="I204" s="54"/>
    </row>
    <row r="205" spans="7:9" s="41" customFormat="1">
      <c r="G205" s="54"/>
      <c r="I205" s="54"/>
    </row>
    <row r="206" spans="7:9" s="41" customFormat="1">
      <c r="G206" s="54"/>
      <c r="I206" s="54"/>
    </row>
    <row r="207" spans="7:9" s="41" customFormat="1">
      <c r="G207" s="54"/>
      <c r="I207" s="54"/>
    </row>
    <row r="208" spans="7:9" s="41" customFormat="1">
      <c r="G208" s="54"/>
      <c r="I208" s="54"/>
    </row>
    <row r="209" spans="7:9" s="41" customFormat="1">
      <c r="G209" s="54"/>
      <c r="I209" s="54"/>
    </row>
    <row r="210" spans="7:9" s="41" customFormat="1">
      <c r="G210" s="54"/>
      <c r="I210" s="54"/>
    </row>
    <row r="211" spans="7:9" s="41" customFormat="1">
      <c r="G211" s="54"/>
      <c r="I211" s="54"/>
    </row>
    <row r="212" spans="7:9" s="41" customFormat="1">
      <c r="G212" s="54"/>
      <c r="I212" s="54"/>
    </row>
    <row r="213" spans="7:9" s="41" customFormat="1">
      <c r="G213" s="54"/>
      <c r="I213" s="54"/>
    </row>
    <row r="214" spans="7:9" s="41" customFormat="1">
      <c r="G214" s="54"/>
      <c r="I214" s="54"/>
    </row>
    <row r="215" spans="7:9" s="41" customFormat="1">
      <c r="G215" s="54"/>
      <c r="I215" s="54"/>
    </row>
    <row r="216" spans="7:9" s="41" customFormat="1">
      <c r="G216" s="54"/>
      <c r="I216" s="54"/>
    </row>
    <row r="217" spans="7:9" s="41" customFormat="1">
      <c r="G217" s="54"/>
      <c r="I217" s="54"/>
    </row>
    <row r="218" spans="7:9" s="41" customFormat="1">
      <c r="G218" s="54"/>
      <c r="I218" s="54"/>
    </row>
    <row r="219" spans="7:9" s="41" customFormat="1">
      <c r="G219" s="54"/>
      <c r="I219" s="54"/>
    </row>
    <row r="220" spans="7:9" s="41" customFormat="1">
      <c r="G220" s="54"/>
      <c r="I220" s="54"/>
    </row>
    <row r="221" spans="7:9" s="41" customFormat="1">
      <c r="G221" s="54"/>
      <c r="I221" s="54"/>
    </row>
    <row r="222" spans="7:9" s="41" customFormat="1">
      <c r="G222" s="54"/>
      <c r="I222" s="54"/>
    </row>
    <row r="223" spans="7:9" s="41" customFormat="1">
      <c r="G223" s="54"/>
      <c r="I223" s="54"/>
    </row>
  </sheetData>
  <sheetProtection deleteRows="0" sort="0"/>
  <sortState ref="A5:I68">
    <sortCondition ref="C5:C68"/>
    <sortCondition ref="I5:I68"/>
  </sortState>
  <mergeCells count="5">
    <mergeCell ref="A1:I1"/>
    <mergeCell ref="A2:I2"/>
    <mergeCell ref="K2:O14"/>
    <mergeCell ref="A3:I3"/>
    <mergeCell ref="D146:H152"/>
  </mergeCells>
  <conditionalFormatting sqref="I5">
    <cfRule type="cellIs" dxfId="1" priority="1" operator="lessThan">
      <formula>0.0659143518518518</formula>
    </cfRule>
  </conditionalFormatting>
  <pageMargins left="0.51181102362204722" right="0" top="0.51181102362204722" bottom="0.19685039370078741" header="0.43307086614173229" footer="0.15748031496062992"/>
  <pageSetup paperSize="9" scale="57" orientation="portrait" horizontalDpi="4294967293" verticalDpi="4294967293" r:id="rId1"/>
  <headerFooter scaleWithDoc="0" alignWithMargins="0"/>
  <rowBreaks count="1" manualBreakCount="1">
    <brk id="72" max="8" man="1"/>
  </rowBreaks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1:K163"/>
  <sheetViews>
    <sheetView view="pageBreakPreview" zoomScale="130" zoomScaleNormal="120" zoomScaleSheetLayoutView="130" workbookViewId="0">
      <selection activeCell="B13" sqref="B13"/>
    </sheetView>
  </sheetViews>
  <sheetFormatPr defaultRowHeight="12.75"/>
  <cols>
    <col min="1" max="1" width="3" style="12" bestFit="1" customWidth="1"/>
    <col min="2" max="2" width="13.28515625" style="12" customWidth="1"/>
    <col min="3" max="3" width="11.140625" style="12" bestFit="1" customWidth="1"/>
    <col min="4" max="4" width="9.140625" style="12"/>
    <col min="5" max="5" width="27.28515625" style="12" bestFit="1" customWidth="1"/>
    <col min="6" max="6" width="9.140625" style="12"/>
    <col min="7" max="7" width="12.28515625" style="12" bestFit="1" customWidth="1"/>
    <col min="8" max="8" width="10.28515625" style="10" customWidth="1"/>
    <col min="9" max="256" width="9.140625" style="12"/>
    <col min="257" max="257" width="3" style="12" bestFit="1" customWidth="1"/>
    <col min="258" max="258" width="13.28515625" style="12" customWidth="1"/>
    <col min="259" max="259" width="10" style="12" bestFit="1" customWidth="1"/>
    <col min="260" max="260" width="9.140625" style="12"/>
    <col min="261" max="261" width="27.28515625" style="12" bestFit="1" customWidth="1"/>
    <col min="262" max="263" width="9.140625" style="12"/>
    <col min="264" max="264" width="10.28515625" style="12" customWidth="1"/>
    <col min="265" max="512" width="9.140625" style="12"/>
    <col min="513" max="513" width="3" style="12" bestFit="1" customWidth="1"/>
    <col min="514" max="514" width="13.28515625" style="12" customWidth="1"/>
    <col min="515" max="515" width="10" style="12" bestFit="1" customWidth="1"/>
    <col min="516" max="516" width="9.140625" style="12"/>
    <col min="517" max="517" width="27.28515625" style="12" bestFit="1" customWidth="1"/>
    <col min="518" max="519" width="9.140625" style="12"/>
    <col min="520" max="520" width="10.28515625" style="12" customWidth="1"/>
    <col min="521" max="768" width="9.140625" style="12"/>
    <col min="769" max="769" width="3" style="12" bestFit="1" customWidth="1"/>
    <col min="770" max="770" width="13.28515625" style="12" customWidth="1"/>
    <col min="771" max="771" width="10" style="12" bestFit="1" customWidth="1"/>
    <col min="772" max="772" width="9.140625" style="12"/>
    <col min="773" max="773" width="27.28515625" style="12" bestFit="1" customWidth="1"/>
    <col min="774" max="775" width="9.140625" style="12"/>
    <col min="776" max="776" width="10.28515625" style="12" customWidth="1"/>
    <col min="777" max="1024" width="9.140625" style="12"/>
    <col min="1025" max="1025" width="3" style="12" bestFit="1" customWidth="1"/>
    <col min="1026" max="1026" width="13.28515625" style="12" customWidth="1"/>
    <col min="1027" max="1027" width="10" style="12" bestFit="1" customWidth="1"/>
    <col min="1028" max="1028" width="9.140625" style="12"/>
    <col min="1029" max="1029" width="27.28515625" style="12" bestFit="1" customWidth="1"/>
    <col min="1030" max="1031" width="9.140625" style="12"/>
    <col min="1032" max="1032" width="10.28515625" style="12" customWidth="1"/>
    <col min="1033" max="1280" width="9.140625" style="12"/>
    <col min="1281" max="1281" width="3" style="12" bestFit="1" customWidth="1"/>
    <col min="1282" max="1282" width="13.28515625" style="12" customWidth="1"/>
    <col min="1283" max="1283" width="10" style="12" bestFit="1" customWidth="1"/>
    <col min="1284" max="1284" width="9.140625" style="12"/>
    <col min="1285" max="1285" width="27.28515625" style="12" bestFit="1" customWidth="1"/>
    <col min="1286" max="1287" width="9.140625" style="12"/>
    <col min="1288" max="1288" width="10.28515625" style="12" customWidth="1"/>
    <col min="1289" max="1536" width="9.140625" style="12"/>
    <col min="1537" max="1537" width="3" style="12" bestFit="1" customWidth="1"/>
    <col min="1538" max="1538" width="13.28515625" style="12" customWidth="1"/>
    <col min="1539" max="1539" width="10" style="12" bestFit="1" customWidth="1"/>
    <col min="1540" max="1540" width="9.140625" style="12"/>
    <col min="1541" max="1541" width="27.28515625" style="12" bestFit="1" customWidth="1"/>
    <col min="1542" max="1543" width="9.140625" style="12"/>
    <col min="1544" max="1544" width="10.28515625" style="12" customWidth="1"/>
    <col min="1545" max="1792" width="9.140625" style="12"/>
    <col min="1793" max="1793" width="3" style="12" bestFit="1" customWidth="1"/>
    <col min="1794" max="1794" width="13.28515625" style="12" customWidth="1"/>
    <col min="1795" max="1795" width="10" style="12" bestFit="1" customWidth="1"/>
    <col min="1796" max="1796" width="9.140625" style="12"/>
    <col min="1797" max="1797" width="27.28515625" style="12" bestFit="1" customWidth="1"/>
    <col min="1798" max="1799" width="9.140625" style="12"/>
    <col min="1800" max="1800" width="10.28515625" style="12" customWidth="1"/>
    <col min="1801" max="2048" width="9.140625" style="12"/>
    <col min="2049" max="2049" width="3" style="12" bestFit="1" customWidth="1"/>
    <col min="2050" max="2050" width="13.28515625" style="12" customWidth="1"/>
    <col min="2051" max="2051" width="10" style="12" bestFit="1" customWidth="1"/>
    <col min="2052" max="2052" width="9.140625" style="12"/>
    <col min="2053" max="2053" width="27.28515625" style="12" bestFit="1" customWidth="1"/>
    <col min="2054" max="2055" width="9.140625" style="12"/>
    <col min="2056" max="2056" width="10.28515625" style="12" customWidth="1"/>
    <col min="2057" max="2304" width="9.140625" style="12"/>
    <col min="2305" max="2305" width="3" style="12" bestFit="1" customWidth="1"/>
    <col min="2306" max="2306" width="13.28515625" style="12" customWidth="1"/>
    <col min="2307" max="2307" width="10" style="12" bestFit="1" customWidth="1"/>
    <col min="2308" max="2308" width="9.140625" style="12"/>
    <col min="2309" max="2309" width="27.28515625" style="12" bestFit="1" customWidth="1"/>
    <col min="2310" max="2311" width="9.140625" style="12"/>
    <col min="2312" max="2312" width="10.28515625" style="12" customWidth="1"/>
    <col min="2313" max="2560" width="9.140625" style="12"/>
    <col min="2561" max="2561" width="3" style="12" bestFit="1" customWidth="1"/>
    <col min="2562" max="2562" width="13.28515625" style="12" customWidth="1"/>
    <col min="2563" max="2563" width="10" style="12" bestFit="1" customWidth="1"/>
    <col min="2564" max="2564" width="9.140625" style="12"/>
    <col min="2565" max="2565" width="27.28515625" style="12" bestFit="1" customWidth="1"/>
    <col min="2566" max="2567" width="9.140625" style="12"/>
    <col min="2568" max="2568" width="10.28515625" style="12" customWidth="1"/>
    <col min="2569" max="2816" width="9.140625" style="12"/>
    <col min="2817" max="2817" width="3" style="12" bestFit="1" customWidth="1"/>
    <col min="2818" max="2818" width="13.28515625" style="12" customWidth="1"/>
    <col min="2819" max="2819" width="10" style="12" bestFit="1" customWidth="1"/>
    <col min="2820" max="2820" width="9.140625" style="12"/>
    <col min="2821" max="2821" width="27.28515625" style="12" bestFit="1" customWidth="1"/>
    <col min="2822" max="2823" width="9.140625" style="12"/>
    <col min="2824" max="2824" width="10.28515625" style="12" customWidth="1"/>
    <col min="2825" max="3072" width="9.140625" style="12"/>
    <col min="3073" max="3073" width="3" style="12" bestFit="1" customWidth="1"/>
    <col min="3074" max="3074" width="13.28515625" style="12" customWidth="1"/>
    <col min="3075" max="3075" width="10" style="12" bestFit="1" customWidth="1"/>
    <col min="3076" max="3076" width="9.140625" style="12"/>
    <col min="3077" max="3077" width="27.28515625" style="12" bestFit="1" customWidth="1"/>
    <col min="3078" max="3079" width="9.140625" style="12"/>
    <col min="3080" max="3080" width="10.28515625" style="12" customWidth="1"/>
    <col min="3081" max="3328" width="9.140625" style="12"/>
    <col min="3329" max="3329" width="3" style="12" bestFit="1" customWidth="1"/>
    <col min="3330" max="3330" width="13.28515625" style="12" customWidth="1"/>
    <col min="3331" max="3331" width="10" style="12" bestFit="1" customWidth="1"/>
    <col min="3332" max="3332" width="9.140625" style="12"/>
    <col min="3333" max="3333" width="27.28515625" style="12" bestFit="1" customWidth="1"/>
    <col min="3334" max="3335" width="9.140625" style="12"/>
    <col min="3336" max="3336" width="10.28515625" style="12" customWidth="1"/>
    <col min="3337" max="3584" width="9.140625" style="12"/>
    <col min="3585" max="3585" width="3" style="12" bestFit="1" customWidth="1"/>
    <col min="3586" max="3586" width="13.28515625" style="12" customWidth="1"/>
    <col min="3587" max="3587" width="10" style="12" bestFit="1" customWidth="1"/>
    <col min="3588" max="3588" width="9.140625" style="12"/>
    <col min="3589" max="3589" width="27.28515625" style="12" bestFit="1" customWidth="1"/>
    <col min="3590" max="3591" width="9.140625" style="12"/>
    <col min="3592" max="3592" width="10.28515625" style="12" customWidth="1"/>
    <col min="3593" max="3840" width="9.140625" style="12"/>
    <col min="3841" max="3841" width="3" style="12" bestFit="1" customWidth="1"/>
    <col min="3842" max="3842" width="13.28515625" style="12" customWidth="1"/>
    <col min="3843" max="3843" width="10" style="12" bestFit="1" customWidth="1"/>
    <col min="3844" max="3844" width="9.140625" style="12"/>
    <col min="3845" max="3845" width="27.28515625" style="12" bestFit="1" customWidth="1"/>
    <col min="3846" max="3847" width="9.140625" style="12"/>
    <col min="3848" max="3848" width="10.28515625" style="12" customWidth="1"/>
    <col min="3849" max="4096" width="9.140625" style="12"/>
    <col min="4097" max="4097" width="3" style="12" bestFit="1" customWidth="1"/>
    <col min="4098" max="4098" width="13.28515625" style="12" customWidth="1"/>
    <col min="4099" max="4099" width="10" style="12" bestFit="1" customWidth="1"/>
    <col min="4100" max="4100" width="9.140625" style="12"/>
    <col min="4101" max="4101" width="27.28515625" style="12" bestFit="1" customWidth="1"/>
    <col min="4102" max="4103" width="9.140625" style="12"/>
    <col min="4104" max="4104" width="10.28515625" style="12" customWidth="1"/>
    <col min="4105" max="4352" width="9.140625" style="12"/>
    <col min="4353" max="4353" width="3" style="12" bestFit="1" customWidth="1"/>
    <col min="4354" max="4354" width="13.28515625" style="12" customWidth="1"/>
    <col min="4355" max="4355" width="10" style="12" bestFit="1" customWidth="1"/>
    <col min="4356" max="4356" width="9.140625" style="12"/>
    <col min="4357" max="4357" width="27.28515625" style="12" bestFit="1" customWidth="1"/>
    <col min="4358" max="4359" width="9.140625" style="12"/>
    <col min="4360" max="4360" width="10.28515625" style="12" customWidth="1"/>
    <col min="4361" max="4608" width="9.140625" style="12"/>
    <col min="4609" max="4609" width="3" style="12" bestFit="1" customWidth="1"/>
    <col min="4610" max="4610" width="13.28515625" style="12" customWidth="1"/>
    <col min="4611" max="4611" width="10" style="12" bestFit="1" customWidth="1"/>
    <col min="4612" max="4612" width="9.140625" style="12"/>
    <col min="4613" max="4613" width="27.28515625" style="12" bestFit="1" customWidth="1"/>
    <col min="4614" max="4615" width="9.140625" style="12"/>
    <col min="4616" max="4616" width="10.28515625" style="12" customWidth="1"/>
    <col min="4617" max="4864" width="9.140625" style="12"/>
    <col min="4865" max="4865" width="3" style="12" bestFit="1" customWidth="1"/>
    <col min="4866" max="4866" width="13.28515625" style="12" customWidth="1"/>
    <col min="4867" max="4867" width="10" style="12" bestFit="1" customWidth="1"/>
    <col min="4868" max="4868" width="9.140625" style="12"/>
    <col min="4869" max="4869" width="27.28515625" style="12" bestFit="1" customWidth="1"/>
    <col min="4870" max="4871" width="9.140625" style="12"/>
    <col min="4872" max="4872" width="10.28515625" style="12" customWidth="1"/>
    <col min="4873" max="5120" width="9.140625" style="12"/>
    <col min="5121" max="5121" width="3" style="12" bestFit="1" customWidth="1"/>
    <col min="5122" max="5122" width="13.28515625" style="12" customWidth="1"/>
    <col min="5123" max="5123" width="10" style="12" bestFit="1" customWidth="1"/>
    <col min="5124" max="5124" width="9.140625" style="12"/>
    <col min="5125" max="5125" width="27.28515625" style="12" bestFit="1" customWidth="1"/>
    <col min="5126" max="5127" width="9.140625" style="12"/>
    <col min="5128" max="5128" width="10.28515625" style="12" customWidth="1"/>
    <col min="5129" max="5376" width="9.140625" style="12"/>
    <col min="5377" max="5377" width="3" style="12" bestFit="1" customWidth="1"/>
    <col min="5378" max="5378" width="13.28515625" style="12" customWidth="1"/>
    <col min="5379" max="5379" width="10" style="12" bestFit="1" customWidth="1"/>
    <col min="5380" max="5380" width="9.140625" style="12"/>
    <col min="5381" max="5381" width="27.28515625" style="12" bestFit="1" customWidth="1"/>
    <col min="5382" max="5383" width="9.140625" style="12"/>
    <col min="5384" max="5384" width="10.28515625" style="12" customWidth="1"/>
    <col min="5385" max="5632" width="9.140625" style="12"/>
    <col min="5633" max="5633" width="3" style="12" bestFit="1" customWidth="1"/>
    <col min="5634" max="5634" width="13.28515625" style="12" customWidth="1"/>
    <col min="5635" max="5635" width="10" style="12" bestFit="1" customWidth="1"/>
    <col min="5636" max="5636" width="9.140625" style="12"/>
    <col min="5637" max="5637" width="27.28515625" style="12" bestFit="1" customWidth="1"/>
    <col min="5638" max="5639" width="9.140625" style="12"/>
    <col min="5640" max="5640" width="10.28515625" style="12" customWidth="1"/>
    <col min="5641" max="5888" width="9.140625" style="12"/>
    <col min="5889" max="5889" width="3" style="12" bestFit="1" customWidth="1"/>
    <col min="5890" max="5890" width="13.28515625" style="12" customWidth="1"/>
    <col min="5891" max="5891" width="10" style="12" bestFit="1" customWidth="1"/>
    <col min="5892" max="5892" width="9.140625" style="12"/>
    <col min="5893" max="5893" width="27.28515625" style="12" bestFit="1" customWidth="1"/>
    <col min="5894" max="5895" width="9.140625" style="12"/>
    <col min="5896" max="5896" width="10.28515625" style="12" customWidth="1"/>
    <col min="5897" max="6144" width="9.140625" style="12"/>
    <col min="6145" max="6145" width="3" style="12" bestFit="1" customWidth="1"/>
    <col min="6146" max="6146" width="13.28515625" style="12" customWidth="1"/>
    <col min="6147" max="6147" width="10" style="12" bestFit="1" customWidth="1"/>
    <col min="6148" max="6148" width="9.140625" style="12"/>
    <col min="6149" max="6149" width="27.28515625" style="12" bestFit="1" customWidth="1"/>
    <col min="6150" max="6151" width="9.140625" style="12"/>
    <col min="6152" max="6152" width="10.28515625" style="12" customWidth="1"/>
    <col min="6153" max="6400" width="9.140625" style="12"/>
    <col min="6401" max="6401" width="3" style="12" bestFit="1" customWidth="1"/>
    <col min="6402" max="6402" width="13.28515625" style="12" customWidth="1"/>
    <col min="6403" max="6403" width="10" style="12" bestFit="1" customWidth="1"/>
    <col min="6404" max="6404" width="9.140625" style="12"/>
    <col min="6405" max="6405" width="27.28515625" style="12" bestFit="1" customWidth="1"/>
    <col min="6406" max="6407" width="9.140625" style="12"/>
    <col min="6408" max="6408" width="10.28515625" style="12" customWidth="1"/>
    <col min="6409" max="6656" width="9.140625" style="12"/>
    <col min="6657" max="6657" width="3" style="12" bestFit="1" customWidth="1"/>
    <col min="6658" max="6658" width="13.28515625" style="12" customWidth="1"/>
    <col min="6659" max="6659" width="10" style="12" bestFit="1" customWidth="1"/>
    <col min="6660" max="6660" width="9.140625" style="12"/>
    <col min="6661" max="6661" width="27.28515625" style="12" bestFit="1" customWidth="1"/>
    <col min="6662" max="6663" width="9.140625" style="12"/>
    <col min="6664" max="6664" width="10.28515625" style="12" customWidth="1"/>
    <col min="6665" max="6912" width="9.140625" style="12"/>
    <col min="6913" max="6913" width="3" style="12" bestFit="1" customWidth="1"/>
    <col min="6914" max="6914" width="13.28515625" style="12" customWidth="1"/>
    <col min="6915" max="6915" width="10" style="12" bestFit="1" customWidth="1"/>
    <col min="6916" max="6916" width="9.140625" style="12"/>
    <col min="6917" max="6917" width="27.28515625" style="12" bestFit="1" customWidth="1"/>
    <col min="6918" max="6919" width="9.140625" style="12"/>
    <col min="6920" max="6920" width="10.28515625" style="12" customWidth="1"/>
    <col min="6921" max="7168" width="9.140625" style="12"/>
    <col min="7169" max="7169" width="3" style="12" bestFit="1" customWidth="1"/>
    <col min="7170" max="7170" width="13.28515625" style="12" customWidth="1"/>
    <col min="7171" max="7171" width="10" style="12" bestFit="1" customWidth="1"/>
    <col min="7172" max="7172" width="9.140625" style="12"/>
    <col min="7173" max="7173" width="27.28515625" style="12" bestFit="1" customWidth="1"/>
    <col min="7174" max="7175" width="9.140625" style="12"/>
    <col min="7176" max="7176" width="10.28515625" style="12" customWidth="1"/>
    <col min="7177" max="7424" width="9.140625" style="12"/>
    <col min="7425" max="7425" width="3" style="12" bestFit="1" customWidth="1"/>
    <col min="7426" max="7426" width="13.28515625" style="12" customWidth="1"/>
    <col min="7427" max="7427" width="10" style="12" bestFit="1" customWidth="1"/>
    <col min="7428" max="7428" width="9.140625" style="12"/>
    <col min="7429" max="7429" width="27.28515625" style="12" bestFit="1" customWidth="1"/>
    <col min="7430" max="7431" width="9.140625" style="12"/>
    <col min="7432" max="7432" width="10.28515625" style="12" customWidth="1"/>
    <col min="7433" max="7680" width="9.140625" style="12"/>
    <col min="7681" max="7681" width="3" style="12" bestFit="1" customWidth="1"/>
    <col min="7682" max="7682" width="13.28515625" style="12" customWidth="1"/>
    <col min="7683" max="7683" width="10" style="12" bestFit="1" customWidth="1"/>
    <col min="7684" max="7684" width="9.140625" style="12"/>
    <col min="7685" max="7685" width="27.28515625" style="12" bestFit="1" customWidth="1"/>
    <col min="7686" max="7687" width="9.140625" style="12"/>
    <col min="7688" max="7688" width="10.28515625" style="12" customWidth="1"/>
    <col min="7689" max="7936" width="9.140625" style="12"/>
    <col min="7937" max="7937" width="3" style="12" bestFit="1" customWidth="1"/>
    <col min="7938" max="7938" width="13.28515625" style="12" customWidth="1"/>
    <col min="7939" max="7939" width="10" style="12" bestFit="1" customWidth="1"/>
    <col min="7940" max="7940" width="9.140625" style="12"/>
    <col min="7941" max="7941" width="27.28515625" style="12" bestFit="1" customWidth="1"/>
    <col min="7942" max="7943" width="9.140625" style="12"/>
    <col min="7944" max="7944" width="10.28515625" style="12" customWidth="1"/>
    <col min="7945" max="8192" width="9.140625" style="12"/>
    <col min="8193" max="8193" width="3" style="12" bestFit="1" customWidth="1"/>
    <col min="8194" max="8194" width="13.28515625" style="12" customWidth="1"/>
    <col min="8195" max="8195" width="10" style="12" bestFit="1" customWidth="1"/>
    <col min="8196" max="8196" width="9.140625" style="12"/>
    <col min="8197" max="8197" width="27.28515625" style="12" bestFit="1" customWidth="1"/>
    <col min="8198" max="8199" width="9.140625" style="12"/>
    <col min="8200" max="8200" width="10.28515625" style="12" customWidth="1"/>
    <col min="8201" max="8448" width="9.140625" style="12"/>
    <col min="8449" max="8449" width="3" style="12" bestFit="1" customWidth="1"/>
    <col min="8450" max="8450" width="13.28515625" style="12" customWidth="1"/>
    <col min="8451" max="8451" width="10" style="12" bestFit="1" customWidth="1"/>
    <col min="8452" max="8452" width="9.140625" style="12"/>
    <col min="8453" max="8453" width="27.28515625" style="12" bestFit="1" customWidth="1"/>
    <col min="8454" max="8455" width="9.140625" style="12"/>
    <col min="8456" max="8456" width="10.28515625" style="12" customWidth="1"/>
    <col min="8457" max="8704" width="9.140625" style="12"/>
    <col min="8705" max="8705" width="3" style="12" bestFit="1" customWidth="1"/>
    <col min="8706" max="8706" width="13.28515625" style="12" customWidth="1"/>
    <col min="8707" max="8707" width="10" style="12" bestFit="1" customWidth="1"/>
    <col min="8708" max="8708" width="9.140625" style="12"/>
    <col min="8709" max="8709" width="27.28515625" style="12" bestFit="1" customWidth="1"/>
    <col min="8710" max="8711" width="9.140625" style="12"/>
    <col min="8712" max="8712" width="10.28515625" style="12" customWidth="1"/>
    <col min="8713" max="8960" width="9.140625" style="12"/>
    <col min="8961" max="8961" width="3" style="12" bestFit="1" customWidth="1"/>
    <col min="8962" max="8962" width="13.28515625" style="12" customWidth="1"/>
    <col min="8963" max="8963" width="10" style="12" bestFit="1" customWidth="1"/>
    <col min="8964" max="8964" width="9.140625" style="12"/>
    <col min="8965" max="8965" width="27.28515625" style="12" bestFit="1" customWidth="1"/>
    <col min="8966" max="8967" width="9.140625" style="12"/>
    <col min="8968" max="8968" width="10.28515625" style="12" customWidth="1"/>
    <col min="8969" max="9216" width="9.140625" style="12"/>
    <col min="9217" max="9217" width="3" style="12" bestFit="1" customWidth="1"/>
    <col min="9218" max="9218" width="13.28515625" style="12" customWidth="1"/>
    <col min="9219" max="9219" width="10" style="12" bestFit="1" customWidth="1"/>
    <col min="9220" max="9220" width="9.140625" style="12"/>
    <col min="9221" max="9221" width="27.28515625" style="12" bestFit="1" customWidth="1"/>
    <col min="9222" max="9223" width="9.140625" style="12"/>
    <col min="9224" max="9224" width="10.28515625" style="12" customWidth="1"/>
    <col min="9225" max="9472" width="9.140625" style="12"/>
    <col min="9473" max="9473" width="3" style="12" bestFit="1" customWidth="1"/>
    <col min="9474" max="9474" width="13.28515625" style="12" customWidth="1"/>
    <col min="9475" max="9475" width="10" style="12" bestFit="1" customWidth="1"/>
    <col min="9476" max="9476" width="9.140625" style="12"/>
    <col min="9477" max="9477" width="27.28515625" style="12" bestFit="1" customWidth="1"/>
    <col min="9478" max="9479" width="9.140625" style="12"/>
    <col min="9480" max="9480" width="10.28515625" style="12" customWidth="1"/>
    <col min="9481" max="9728" width="9.140625" style="12"/>
    <col min="9729" max="9729" width="3" style="12" bestFit="1" customWidth="1"/>
    <col min="9730" max="9730" width="13.28515625" style="12" customWidth="1"/>
    <col min="9731" max="9731" width="10" style="12" bestFit="1" customWidth="1"/>
    <col min="9732" max="9732" width="9.140625" style="12"/>
    <col min="9733" max="9733" width="27.28515625" style="12" bestFit="1" customWidth="1"/>
    <col min="9734" max="9735" width="9.140625" style="12"/>
    <col min="9736" max="9736" width="10.28515625" style="12" customWidth="1"/>
    <col min="9737" max="9984" width="9.140625" style="12"/>
    <col min="9985" max="9985" width="3" style="12" bestFit="1" customWidth="1"/>
    <col min="9986" max="9986" width="13.28515625" style="12" customWidth="1"/>
    <col min="9987" max="9987" width="10" style="12" bestFit="1" customWidth="1"/>
    <col min="9988" max="9988" width="9.140625" style="12"/>
    <col min="9989" max="9989" width="27.28515625" style="12" bestFit="1" customWidth="1"/>
    <col min="9990" max="9991" width="9.140625" style="12"/>
    <col min="9992" max="9992" width="10.28515625" style="12" customWidth="1"/>
    <col min="9993" max="10240" width="9.140625" style="12"/>
    <col min="10241" max="10241" width="3" style="12" bestFit="1" customWidth="1"/>
    <col min="10242" max="10242" width="13.28515625" style="12" customWidth="1"/>
    <col min="10243" max="10243" width="10" style="12" bestFit="1" customWidth="1"/>
    <col min="10244" max="10244" width="9.140625" style="12"/>
    <col min="10245" max="10245" width="27.28515625" style="12" bestFit="1" customWidth="1"/>
    <col min="10246" max="10247" width="9.140625" style="12"/>
    <col min="10248" max="10248" width="10.28515625" style="12" customWidth="1"/>
    <col min="10249" max="10496" width="9.140625" style="12"/>
    <col min="10497" max="10497" width="3" style="12" bestFit="1" customWidth="1"/>
    <col min="10498" max="10498" width="13.28515625" style="12" customWidth="1"/>
    <col min="10499" max="10499" width="10" style="12" bestFit="1" customWidth="1"/>
    <col min="10500" max="10500" width="9.140625" style="12"/>
    <col min="10501" max="10501" width="27.28515625" style="12" bestFit="1" customWidth="1"/>
    <col min="10502" max="10503" width="9.140625" style="12"/>
    <col min="10504" max="10504" width="10.28515625" style="12" customWidth="1"/>
    <col min="10505" max="10752" width="9.140625" style="12"/>
    <col min="10753" max="10753" width="3" style="12" bestFit="1" customWidth="1"/>
    <col min="10754" max="10754" width="13.28515625" style="12" customWidth="1"/>
    <col min="10755" max="10755" width="10" style="12" bestFit="1" customWidth="1"/>
    <col min="10756" max="10756" width="9.140625" style="12"/>
    <col min="10757" max="10757" width="27.28515625" style="12" bestFit="1" customWidth="1"/>
    <col min="10758" max="10759" width="9.140625" style="12"/>
    <col min="10760" max="10760" width="10.28515625" style="12" customWidth="1"/>
    <col min="10761" max="11008" width="9.140625" style="12"/>
    <col min="11009" max="11009" width="3" style="12" bestFit="1" customWidth="1"/>
    <col min="11010" max="11010" width="13.28515625" style="12" customWidth="1"/>
    <col min="11011" max="11011" width="10" style="12" bestFit="1" customWidth="1"/>
    <col min="11012" max="11012" width="9.140625" style="12"/>
    <col min="11013" max="11013" width="27.28515625" style="12" bestFit="1" customWidth="1"/>
    <col min="11014" max="11015" width="9.140625" style="12"/>
    <col min="11016" max="11016" width="10.28515625" style="12" customWidth="1"/>
    <col min="11017" max="11264" width="9.140625" style="12"/>
    <col min="11265" max="11265" width="3" style="12" bestFit="1" customWidth="1"/>
    <col min="11266" max="11266" width="13.28515625" style="12" customWidth="1"/>
    <col min="11267" max="11267" width="10" style="12" bestFit="1" customWidth="1"/>
    <col min="11268" max="11268" width="9.140625" style="12"/>
    <col min="11269" max="11269" width="27.28515625" style="12" bestFit="1" customWidth="1"/>
    <col min="11270" max="11271" width="9.140625" style="12"/>
    <col min="11272" max="11272" width="10.28515625" style="12" customWidth="1"/>
    <col min="11273" max="11520" width="9.140625" style="12"/>
    <col min="11521" max="11521" width="3" style="12" bestFit="1" customWidth="1"/>
    <col min="11522" max="11522" width="13.28515625" style="12" customWidth="1"/>
    <col min="11523" max="11523" width="10" style="12" bestFit="1" customWidth="1"/>
    <col min="11524" max="11524" width="9.140625" style="12"/>
    <col min="11525" max="11525" width="27.28515625" style="12" bestFit="1" customWidth="1"/>
    <col min="11526" max="11527" width="9.140625" style="12"/>
    <col min="11528" max="11528" width="10.28515625" style="12" customWidth="1"/>
    <col min="11529" max="11776" width="9.140625" style="12"/>
    <col min="11777" max="11777" width="3" style="12" bestFit="1" customWidth="1"/>
    <col min="11778" max="11778" width="13.28515625" style="12" customWidth="1"/>
    <col min="11779" max="11779" width="10" style="12" bestFit="1" customWidth="1"/>
    <col min="11780" max="11780" width="9.140625" style="12"/>
    <col min="11781" max="11781" width="27.28515625" style="12" bestFit="1" customWidth="1"/>
    <col min="11782" max="11783" width="9.140625" style="12"/>
    <col min="11784" max="11784" width="10.28515625" style="12" customWidth="1"/>
    <col min="11785" max="12032" width="9.140625" style="12"/>
    <col min="12033" max="12033" width="3" style="12" bestFit="1" customWidth="1"/>
    <col min="12034" max="12034" width="13.28515625" style="12" customWidth="1"/>
    <col min="12035" max="12035" width="10" style="12" bestFit="1" customWidth="1"/>
    <col min="12036" max="12036" width="9.140625" style="12"/>
    <col min="12037" max="12037" width="27.28515625" style="12" bestFit="1" customWidth="1"/>
    <col min="12038" max="12039" width="9.140625" style="12"/>
    <col min="12040" max="12040" width="10.28515625" style="12" customWidth="1"/>
    <col min="12041" max="12288" width="9.140625" style="12"/>
    <col min="12289" max="12289" width="3" style="12" bestFit="1" customWidth="1"/>
    <col min="12290" max="12290" width="13.28515625" style="12" customWidth="1"/>
    <col min="12291" max="12291" width="10" style="12" bestFit="1" customWidth="1"/>
    <col min="12292" max="12292" width="9.140625" style="12"/>
    <col min="12293" max="12293" width="27.28515625" style="12" bestFit="1" customWidth="1"/>
    <col min="12294" max="12295" width="9.140625" style="12"/>
    <col min="12296" max="12296" width="10.28515625" style="12" customWidth="1"/>
    <col min="12297" max="12544" width="9.140625" style="12"/>
    <col min="12545" max="12545" width="3" style="12" bestFit="1" customWidth="1"/>
    <col min="12546" max="12546" width="13.28515625" style="12" customWidth="1"/>
    <col min="12547" max="12547" width="10" style="12" bestFit="1" customWidth="1"/>
    <col min="12548" max="12548" width="9.140625" style="12"/>
    <col min="12549" max="12549" width="27.28515625" style="12" bestFit="1" customWidth="1"/>
    <col min="12550" max="12551" width="9.140625" style="12"/>
    <col min="12552" max="12552" width="10.28515625" style="12" customWidth="1"/>
    <col min="12553" max="12800" width="9.140625" style="12"/>
    <col min="12801" max="12801" width="3" style="12" bestFit="1" customWidth="1"/>
    <col min="12802" max="12802" width="13.28515625" style="12" customWidth="1"/>
    <col min="12803" max="12803" width="10" style="12" bestFit="1" customWidth="1"/>
    <col min="12804" max="12804" width="9.140625" style="12"/>
    <col min="12805" max="12805" width="27.28515625" style="12" bestFit="1" customWidth="1"/>
    <col min="12806" max="12807" width="9.140625" style="12"/>
    <col min="12808" max="12808" width="10.28515625" style="12" customWidth="1"/>
    <col min="12809" max="13056" width="9.140625" style="12"/>
    <col min="13057" max="13057" width="3" style="12" bestFit="1" customWidth="1"/>
    <col min="13058" max="13058" width="13.28515625" style="12" customWidth="1"/>
    <col min="13059" max="13059" width="10" style="12" bestFit="1" customWidth="1"/>
    <col min="13060" max="13060" width="9.140625" style="12"/>
    <col min="13061" max="13061" width="27.28515625" style="12" bestFit="1" customWidth="1"/>
    <col min="13062" max="13063" width="9.140625" style="12"/>
    <col min="13064" max="13064" width="10.28515625" style="12" customWidth="1"/>
    <col min="13065" max="13312" width="9.140625" style="12"/>
    <col min="13313" max="13313" width="3" style="12" bestFit="1" customWidth="1"/>
    <col min="13314" max="13314" width="13.28515625" style="12" customWidth="1"/>
    <col min="13315" max="13315" width="10" style="12" bestFit="1" customWidth="1"/>
    <col min="13316" max="13316" width="9.140625" style="12"/>
    <col min="13317" max="13317" width="27.28515625" style="12" bestFit="1" customWidth="1"/>
    <col min="13318" max="13319" width="9.140625" style="12"/>
    <col min="13320" max="13320" width="10.28515625" style="12" customWidth="1"/>
    <col min="13321" max="13568" width="9.140625" style="12"/>
    <col min="13569" max="13569" width="3" style="12" bestFit="1" customWidth="1"/>
    <col min="13570" max="13570" width="13.28515625" style="12" customWidth="1"/>
    <col min="13571" max="13571" width="10" style="12" bestFit="1" customWidth="1"/>
    <col min="13572" max="13572" width="9.140625" style="12"/>
    <col min="13573" max="13573" width="27.28515625" style="12" bestFit="1" customWidth="1"/>
    <col min="13574" max="13575" width="9.140625" style="12"/>
    <col min="13576" max="13576" width="10.28515625" style="12" customWidth="1"/>
    <col min="13577" max="13824" width="9.140625" style="12"/>
    <col min="13825" max="13825" width="3" style="12" bestFit="1" customWidth="1"/>
    <col min="13826" max="13826" width="13.28515625" style="12" customWidth="1"/>
    <col min="13827" max="13827" width="10" style="12" bestFit="1" customWidth="1"/>
    <col min="13828" max="13828" width="9.140625" style="12"/>
    <col min="13829" max="13829" width="27.28515625" style="12" bestFit="1" customWidth="1"/>
    <col min="13830" max="13831" width="9.140625" style="12"/>
    <col min="13832" max="13832" width="10.28515625" style="12" customWidth="1"/>
    <col min="13833" max="14080" width="9.140625" style="12"/>
    <col min="14081" max="14081" width="3" style="12" bestFit="1" customWidth="1"/>
    <col min="14082" max="14082" width="13.28515625" style="12" customWidth="1"/>
    <col min="14083" max="14083" width="10" style="12" bestFit="1" customWidth="1"/>
    <col min="14084" max="14084" width="9.140625" style="12"/>
    <col min="14085" max="14085" width="27.28515625" style="12" bestFit="1" customWidth="1"/>
    <col min="14086" max="14087" width="9.140625" style="12"/>
    <col min="14088" max="14088" width="10.28515625" style="12" customWidth="1"/>
    <col min="14089" max="14336" width="9.140625" style="12"/>
    <col min="14337" max="14337" width="3" style="12" bestFit="1" customWidth="1"/>
    <col min="14338" max="14338" width="13.28515625" style="12" customWidth="1"/>
    <col min="14339" max="14339" width="10" style="12" bestFit="1" customWidth="1"/>
    <col min="14340" max="14340" width="9.140625" style="12"/>
    <col min="14341" max="14341" width="27.28515625" style="12" bestFit="1" customWidth="1"/>
    <col min="14342" max="14343" width="9.140625" style="12"/>
    <col min="14344" max="14344" width="10.28515625" style="12" customWidth="1"/>
    <col min="14345" max="14592" width="9.140625" style="12"/>
    <col min="14593" max="14593" width="3" style="12" bestFit="1" customWidth="1"/>
    <col min="14594" max="14594" width="13.28515625" style="12" customWidth="1"/>
    <col min="14595" max="14595" width="10" style="12" bestFit="1" customWidth="1"/>
    <col min="14596" max="14596" width="9.140625" style="12"/>
    <col min="14597" max="14597" width="27.28515625" style="12" bestFit="1" customWidth="1"/>
    <col min="14598" max="14599" width="9.140625" style="12"/>
    <col min="14600" max="14600" width="10.28515625" style="12" customWidth="1"/>
    <col min="14601" max="14848" width="9.140625" style="12"/>
    <col min="14849" max="14849" width="3" style="12" bestFit="1" customWidth="1"/>
    <col min="14850" max="14850" width="13.28515625" style="12" customWidth="1"/>
    <col min="14851" max="14851" width="10" style="12" bestFit="1" customWidth="1"/>
    <col min="14852" max="14852" width="9.140625" style="12"/>
    <col min="14853" max="14853" width="27.28515625" style="12" bestFit="1" customWidth="1"/>
    <col min="14854" max="14855" width="9.140625" style="12"/>
    <col min="14856" max="14856" width="10.28515625" style="12" customWidth="1"/>
    <col min="14857" max="15104" width="9.140625" style="12"/>
    <col min="15105" max="15105" width="3" style="12" bestFit="1" customWidth="1"/>
    <col min="15106" max="15106" width="13.28515625" style="12" customWidth="1"/>
    <col min="15107" max="15107" width="10" style="12" bestFit="1" customWidth="1"/>
    <col min="15108" max="15108" width="9.140625" style="12"/>
    <col min="15109" max="15109" width="27.28515625" style="12" bestFit="1" customWidth="1"/>
    <col min="15110" max="15111" width="9.140625" style="12"/>
    <col min="15112" max="15112" width="10.28515625" style="12" customWidth="1"/>
    <col min="15113" max="15360" width="9.140625" style="12"/>
    <col min="15361" max="15361" width="3" style="12" bestFit="1" customWidth="1"/>
    <col min="15362" max="15362" width="13.28515625" style="12" customWidth="1"/>
    <col min="15363" max="15363" width="10" style="12" bestFit="1" customWidth="1"/>
    <col min="15364" max="15364" width="9.140625" style="12"/>
    <col min="15365" max="15365" width="27.28515625" style="12" bestFit="1" customWidth="1"/>
    <col min="15366" max="15367" width="9.140625" style="12"/>
    <col min="15368" max="15368" width="10.28515625" style="12" customWidth="1"/>
    <col min="15369" max="15616" width="9.140625" style="12"/>
    <col min="15617" max="15617" width="3" style="12" bestFit="1" customWidth="1"/>
    <col min="15618" max="15618" width="13.28515625" style="12" customWidth="1"/>
    <col min="15619" max="15619" width="10" style="12" bestFit="1" customWidth="1"/>
    <col min="15620" max="15620" width="9.140625" style="12"/>
    <col min="15621" max="15621" width="27.28515625" style="12" bestFit="1" customWidth="1"/>
    <col min="15622" max="15623" width="9.140625" style="12"/>
    <col min="15624" max="15624" width="10.28515625" style="12" customWidth="1"/>
    <col min="15625" max="15872" width="9.140625" style="12"/>
    <col min="15873" max="15873" width="3" style="12" bestFit="1" customWidth="1"/>
    <col min="15874" max="15874" width="13.28515625" style="12" customWidth="1"/>
    <col min="15875" max="15875" width="10" style="12" bestFit="1" customWidth="1"/>
    <col min="15876" max="15876" width="9.140625" style="12"/>
    <col min="15877" max="15877" width="27.28515625" style="12" bestFit="1" customWidth="1"/>
    <col min="15878" max="15879" width="9.140625" style="12"/>
    <col min="15880" max="15880" width="10.28515625" style="12" customWidth="1"/>
    <col min="15881" max="16128" width="9.140625" style="12"/>
    <col min="16129" max="16129" width="3" style="12" bestFit="1" customWidth="1"/>
    <col min="16130" max="16130" width="13.28515625" style="12" customWidth="1"/>
    <col min="16131" max="16131" width="10" style="12" bestFit="1" customWidth="1"/>
    <col min="16132" max="16132" width="9.140625" style="12"/>
    <col min="16133" max="16133" width="27.28515625" style="12" bestFit="1" customWidth="1"/>
    <col min="16134" max="16135" width="9.140625" style="12"/>
    <col min="16136" max="16136" width="10.28515625" style="12" customWidth="1"/>
    <col min="16137" max="16384" width="9.140625" style="12"/>
  </cols>
  <sheetData>
    <row r="1" spans="1:11" ht="59.25" customHeight="1">
      <c r="A1" s="266" t="str">
        <f>"Běh přes přehradu "&amp;'Startovní listina'!A2</f>
        <v>Běh přes přehradu 12. ročník</v>
      </c>
      <c r="B1" s="267"/>
      <c r="C1" s="267"/>
      <c r="D1" s="267"/>
      <c r="E1" s="267"/>
      <c r="F1" s="267"/>
      <c r="G1" s="267"/>
      <c r="H1" s="268"/>
    </row>
    <row r="2" spans="1:11" ht="20.25" customHeight="1" thickBot="1">
      <c r="A2" s="269">
        <f>'Startovní listina'!A3:G3</f>
        <v>42518</v>
      </c>
      <c r="B2" s="270"/>
      <c r="C2" s="270"/>
      <c r="D2" s="270"/>
      <c r="E2" s="270"/>
      <c r="F2" s="270"/>
      <c r="G2" s="270"/>
      <c r="H2" s="271"/>
    </row>
    <row r="3" spans="1:11" ht="26.25" thickBot="1">
      <c r="A3" s="13"/>
      <c r="B3" s="2" t="s">
        <v>6</v>
      </c>
      <c r="C3" s="2" t="s">
        <v>0</v>
      </c>
      <c r="D3" s="2" t="s">
        <v>1</v>
      </c>
      <c r="E3" s="2" t="s">
        <v>4</v>
      </c>
      <c r="F3" s="14" t="s">
        <v>7</v>
      </c>
      <c r="G3" s="2" t="s">
        <v>8</v>
      </c>
      <c r="H3" s="11" t="s">
        <v>2</v>
      </c>
    </row>
    <row r="4" spans="1:11" s="132" customFormat="1" ht="17.100000000000001" customHeight="1">
      <c r="A4" s="152">
        <v>1</v>
      </c>
      <c r="B4" s="127" t="s">
        <v>194</v>
      </c>
      <c r="C4" s="127" t="s">
        <v>195</v>
      </c>
      <c r="D4" s="128">
        <v>1997</v>
      </c>
      <c r="E4" s="133" t="s">
        <v>196</v>
      </c>
      <c r="F4" s="129">
        <v>92</v>
      </c>
      <c r="G4" s="130">
        <v>1.3020833333333334E-2</v>
      </c>
      <c r="H4" s="131" t="str">
        <f t="shared" ref="H4:H35" si="0">IF(LEN(B4)=0," ",IF(MID(B4,LEN(B4),1)="á","Ž","M"))</f>
        <v>Ž</v>
      </c>
    </row>
    <row r="5" spans="1:11" s="132" customFormat="1" ht="17.100000000000001" customHeight="1">
      <c r="A5" s="152">
        <f>IF(B5="","",A4+1)</f>
        <v>2</v>
      </c>
      <c r="B5" s="127" t="s">
        <v>211</v>
      </c>
      <c r="C5" s="127" t="s">
        <v>213</v>
      </c>
      <c r="D5" s="128">
        <v>2000</v>
      </c>
      <c r="E5" s="133" t="s">
        <v>210</v>
      </c>
      <c r="F5" s="129">
        <v>95</v>
      </c>
      <c r="G5" s="130">
        <v>1.4895833333333332E-2</v>
      </c>
      <c r="H5" s="131" t="str">
        <f t="shared" si="0"/>
        <v>Ž</v>
      </c>
    </row>
    <row r="6" spans="1:11" s="132" customFormat="1" ht="17.100000000000001" customHeight="1">
      <c r="A6" s="152">
        <f t="shared" ref="A6:A52" si="1">IF(B6="","",A5+1)</f>
        <v>3</v>
      </c>
      <c r="B6" s="127" t="s">
        <v>211</v>
      </c>
      <c r="C6" s="127" t="s">
        <v>212</v>
      </c>
      <c r="D6" s="128">
        <v>2000</v>
      </c>
      <c r="E6" s="133" t="s">
        <v>210</v>
      </c>
      <c r="F6" s="129">
        <v>94</v>
      </c>
      <c r="G6" s="130">
        <v>1.5150462962962963E-2</v>
      </c>
      <c r="H6" s="131" t="str">
        <f t="shared" si="0"/>
        <v>Ž</v>
      </c>
    </row>
    <row r="7" spans="1:11" s="132" customFormat="1" ht="17.100000000000001" customHeight="1">
      <c r="A7" s="152">
        <f t="shared" si="1"/>
        <v>4</v>
      </c>
      <c r="B7" s="127" t="s">
        <v>151</v>
      </c>
      <c r="C7" s="127" t="s">
        <v>152</v>
      </c>
      <c r="D7" s="128">
        <v>2005</v>
      </c>
      <c r="E7" s="133" t="s">
        <v>153</v>
      </c>
      <c r="F7" s="129">
        <v>84</v>
      </c>
      <c r="G7" s="130">
        <v>1.8310185185185186E-2</v>
      </c>
      <c r="H7" s="131" t="str">
        <f t="shared" si="0"/>
        <v>Ž</v>
      </c>
    </row>
    <row r="8" spans="1:11" s="132" customFormat="1" ht="17.100000000000001" customHeight="1">
      <c r="A8" s="152">
        <f t="shared" si="1"/>
        <v>5</v>
      </c>
      <c r="B8" s="127" t="s">
        <v>245</v>
      </c>
      <c r="C8" s="127" t="s">
        <v>246</v>
      </c>
      <c r="D8" s="128">
        <v>1975</v>
      </c>
      <c r="E8" s="133" t="s">
        <v>187</v>
      </c>
      <c r="F8" s="129">
        <v>98</v>
      </c>
      <c r="G8" s="130">
        <v>1.9664351851851853E-2</v>
      </c>
      <c r="H8" s="131" t="str">
        <f t="shared" si="0"/>
        <v>Ž</v>
      </c>
      <c r="K8" s="132" t="s">
        <v>12</v>
      </c>
    </row>
    <row r="9" spans="1:11" s="132" customFormat="1" ht="17.100000000000001" customHeight="1">
      <c r="A9" s="152">
        <f t="shared" si="1"/>
        <v>6</v>
      </c>
      <c r="B9" s="127" t="s">
        <v>147</v>
      </c>
      <c r="C9" s="127" t="s">
        <v>148</v>
      </c>
      <c r="D9" s="128">
        <v>2010</v>
      </c>
      <c r="E9" s="133" t="s">
        <v>149</v>
      </c>
      <c r="F9" s="129">
        <v>83</v>
      </c>
      <c r="G9" s="130">
        <v>2.1157407407407406E-2</v>
      </c>
      <c r="H9" s="131" t="str">
        <f t="shared" si="0"/>
        <v>Ž</v>
      </c>
    </row>
    <row r="10" spans="1:11" s="132" customFormat="1" ht="17.100000000000001" customHeight="1">
      <c r="A10" s="152">
        <f t="shared" si="1"/>
        <v>7</v>
      </c>
      <c r="B10" s="127" t="s">
        <v>37</v>
      </c>
      <c r="C10" s="127" t="s">
        <v>36</v>
      </c>
      <c r="D10" s="128">
        <v>1958</v>
      </c>
      <c r="E10" s="129" t="s">
        <v>39</v>
      </c>
      <c r="F10" s="129">
        <v>82</v>
      </c>
      <c r="G10" s="130">
        <v>2.2835648148148147E-2</v>
      </c>
      <c r="H10" s="131" t="str">
        <f t="shared" si="0"/>
        <v>Ž</v>
      </c>
    </row>
    <row r="11" spans="1:11" s="132" customFormat="1" ht="17.100000000000001" customHeight="1">
      <c r="A11" s="152">
        <f t="shared" si="1"/>
        <v>8</v>
      </c>
      <c r="B11" s="127" t="s">
        <v>197</v>
      </c>
      <c r="C11" s="127" t="s">
        <v>97</v>
      </c>
      <c r="D11" s="128">
        <v>2003</v>
      </c>
      <c r="E11" s="133" t="s">
        <v>198</v>
      </c>
      <c r="F11" s="129">
        <v>93</v>
      </c>
      <c r="G11" s="130">
        <v>1.3912037037037037E-2</v>
      </c>
      <c r="H11" s="131" t="str">
        <f t="shared" si="0"/>
        <v>M</v>
      </c>
    </row>
    <row r="12" spans="1:11" s="132" customFormat="1" ht="17.100000000000001" customHeight="1">
      <c r="A12" s="152">
        <f t="shared" si="1"/>
        <v>9</v>
      </c>
      <c r="B12" s="127" t="s">
        <v>176</v>
      </c>
      <c r="C12" s="127" t="s">
        <v>177</v>
      </c>
      <c r="D12" s="128">
        <v>1998</v>
      </c>
      <c r="E12" s="133" t="s">
        <v>178</v>
      </c>
      <c r="F12" s="129">
        <v>89</v>
      </c>
      <c r="G12" s="130">
        <v>1.4722222222222222E-2</v>
      </c>
      <c r="H12" s="131" t="str">
        <f t="shared" si="0"/>
        <v>M</v>
      </c>
    </row>
    <row r="13" spans="1:11" s="132" customFormat="1" ht="17.100000000000001" customHeight="1">
      <c r="A13" s="152">
        <f t="shared" si="1"/>
        <v>10</v>
      </c>
      <c r="B13" s="127" t="s">
        <v>243</v>
      </c>
      <c r="C13" s="127" t="s">
        <v>89</v>
      </c>
      <c r="D13" s="128">
        <v>1988</v>
      </c>
      <c r="E13" s="133" t="s">
        <v>187</v>
      </c>
      <c r="F13" s="129">
        <v>96</v>
      </c>
      <c r="G13" s="130">
        <v>1.5555555555555553E-2</v>
      </c>
      <c r="H13" s="131" t="str">
        <f t="shared" si="0"/>
        <v>M</v>
      </c>
    </row>
    <row r="14" spans="1:11" s="132" customFormat="1" ht="17.100000000000001" customHeight="1">
      <c r="A14" s="152">
        <f t="shared" si="1"/>
        <v>11</v>
      </c>
      <c r="B14" s="127" t="s">
        <v>158</v>
      </c>
      <c r="C14" s="127" t="s">
        <v>50</v>
      </c>
      <c r="D14" s="128">
        <v>2000</v>
      </c>
      <c r="E14" s="133" t="s">
        <v>170</v>
      </c>
      <c r="F14" s="129">
        <v>87</v>
      </c>
      <c r="G14" s="130">
        <v>1.6527777777777777E-2</v>
      </c>
      <c r="H14" s="131" t="str">
        <f t="shared" si="0"/>
        <v>M</v>
      </c>
    </row>
    <row r="15" spans="1:11" s="132" customFormat="1" ht="17.100000000000001" customHeight="1">
      <c r="A15" s="152">
        <f t="shared" si="1"/>
        <v>12</v>
      </c>
      <c r="B15" s="127" t="s">
        <v>185</v>
      </c>
      <c r="C15" s="127" t="s">
        <v>186</v>
      </c>
      <c r="D15" s="128">
        <v>2007</v>
      </c>
      <c r="E15" s="133" t="s">
        <v>187</v>
      </c>
      <c r="F15" s="129">
        <v>91</v>
      </c>
      <c r="G15" s="130">
        <v>1.7488425925925925E-2</v>
      </c>
      <c r="H15" s="131" t="str">
        <f t="shared" si="0"/>
        <v>M</v>
      </c>
    </row>
    <row r="16" spans="1:11" s="132" customFormat="1" ht="17.100000000000001" customHeight="1">
      <c r="A16" s="152">
        <f t="shared" si="1"/>
        <v>13</v>
      </c>
      <c r="B16" s="127" t="s">
        <v>142</v>
      </c>
      <c r="C16" s="127" t="s">
        <v>146</v>
      </c>
      <c r="D16" s="128">
        <v>2008</v>
      </c>
      <c r="E16" s="133" t="s">
        <v>145</v>
      </c>
      <c r="F16" s="129">
        <v>85</v>
      </c>
      <c r="G16" s="130">
        <v>1.8217592592592594E-2</v>
      </c>
      <c r="H16" s="131" t="str">
        <f t="shared" si="0"/>
        <v>M</v>
      </c>
    </row>
    <row r="17" spans="1:8" s="132" customFormat="1" ht="17.100000000000001" customHeight="1">
      <c r="A17" s="152">
        <f t="shared" si="1"/>
        <v>14</v>
      </c>
      <c r="B17" s="127" t="s">
        <v>179</v>
      </c>
      <c r="C17" s="127" t="s">
        <v>180</v>
      </c>
      <c r="D17" s="128">
        <v>1997</v>
      </c>
      <c r="E17" s="133" t="s">
        <v>181</v>
      </c>
      <c r="F17" s="129">
        <v>90</v>
      </c>
      <c r="G17" s="130">
        <v>1.9212962962962963E-2</v>
      </c>
      <c r="H17" s="131" t="str">
        <f t="shared" si="0"/>
        <v>M</v>
      </c>
    </row>
    <row r="18" spans="1:8" s="132" customFormat="1" ht="17.100000000000001" customHeight="1">
      <c r="A18" s="152">
        <f t="shared" si="1"/>
        <v>15</v>
      </c>
      <c r="B18" s="127" t="s">
        <v>244</v>
      </c>
      <c r="C18" s="127" t="s">
        <v>143</v>
      </c>
      <c r="D18" s="128">
        <v>1991</v>
      </c>
      <c r="E18" s="133" t="s">
        <v>187</v>
      </c>
      <c r="F18" s="129">
        <v>97</v>
      </c>
      <c r="G18" s="130">
        <v>1.923611111111111E-2</v>
      </c>
      <c r="H18" s="131" t="str">
        <f t="shared" si="0"/>
        <v>M</v>
      </c>
    </row>
    <row r="19" spans="1:8" s="132" customFormat="1" ht="17.100000000000001" customHeight="1">
      <c r="A19" s="152">
        <f t="shared" si="1"/>
        <v>16</v>
      </c>
      <c r="B19" s="127" t="s">
        <v>150</v>
      </c>
      <c r="C19" s="127" t="s">
        <v>93</v>
      </c>
      <c r="D19" s="128">
        <v>1976</v>
      </c>
      <c r="E19" s="133" t="s">
        <v>149</v>
      </c>
      <c r="F19" s="129">
        <v>86</v>
      </c>
      <c r="G19" s="130">
        <v>2.1157407407407406E-2</v>
      </c>
      <c r="H19" s="131" t="str">
        <f t="shared" si="0"/>
        <v>M</v>
      </c>
    </row>
    <row r="20" spans="1:8" s="132" customFormat="1" ht="17.100000000000001" customHeight="1">
      <c r="A20" s="152" t="str">
        <f>IF(B20="","",#REF!+1)</f>
        <v/>
      </c>
      <c r="B20" s="127"/>
      <c r="C20" s="127"/>
      <c r="D20" s="128"/>
      <c r="E20" s="133"/>
      <c r="F20" s="129"/>
      <c r="G20" s="130"/>
      <c r="H20" s="131" t="str">
        <f t="shared" si="0"/>
        <v xml:space="preserve"> </v>
      </c>
    </row>
    <row r="21" spans="1:8" s="132" customFormat="1" ht="17.100000000000001" customHeight="1">
      <c r="A21" s="152" t="str">
        <f t="shared" si="1"/>
        <v/>
      </c>
      <c r="B21" s="127"/>
      <c r="C21" s="127"/>
      <c r="D21" s="128"/>
      <c r="E21" s="133"/>
      <c r="F21" s="129"/>
      <c r="G21" s="130"/>
      <c r="H21" s="131" t="str">
        <f t="shared" si="0"/>
        <v xml:space="preserve"> </v>
      </c>
    </row>
    <row r="22" spans="1:8" s="132" customFormat="1" ht="17.100000000000001" customHeight="1">
      <c r="A22" s="152" t="str">
        <f t="shared" si="1"/>
        <v/>
      </c>
      <c r="B22" s="127"/>
      <c r="C22" s="127"/>
      <c r="D22" s="128"/>
      <c r="E22" s="133"/>
      <c r="F22" s="129"/>
      <c r="G22" s="130"/>
      <c r="H22" s="131" t="str">
        <f t="shared" si="0"/>
        <v xml:space="preserve"> </v>
      </c>
    </row>
    <row r="23" spans="1:8" s="132" customFormat="1" ht="17.100000000000001" customHeight="1">
      <c r="A23" s="152" t="str">
        <f t="shared" si="1"/>
        <v/>
      </c>
      <c r="B23" s="127"/>
      <c r="C23" s="127"/>
      <c r="D23" s="128"/>
      <c r="E23" s="129"/>
      <c r="F23" s="129"/>
      <c r="G23" s="130"/>
      <c r="H23" s="131" t="str">
        <f t="shared" si="0"/>
        <v xml:space="preserve"> </v>
      </c>
    </row>
    <row r="24" spans="1:8" s="132" customFormat="1" ht="17.100000000000001" customHeight="1">
      <c r="A24" s="152" t="str">
        <f t="shared" si="1"/>
        <v/>
      </c>
      <c r="B24" s="127"/>
      <c r="C24" s="127"/>
      <c r="D24" s="128"/>
      <c r="E24" s="133"/>
      <c r="F24" s="129"/>
      <c r="G24" s="130"/>
      <c r="H24" s="131" t="str">
        <f t="shared" si="0"/>
        <v xml:space="preserve"> </v>
      </c>
    </row>
    <row r="25" spans="1:8">
      <c r="A25" s="152" t="str">
        <f t="shared" si="1"/>
        <v/>
      </c>
      <c r="B25" s="80"/>
      <c r="C25" s="80"/>
      <c r="D25" s="81"/>
      <c r="E25" s="82"/>
      <c r="F25" s="82"/>
      <c r="G25" s="109"/>
      <c r="H25" s="35" t="str">
        <f t="shared" si="0"/>
        <v xml:space="preserve"> </v>
      </c>
    </row>
    <row r="26" spans="1:8">
      <c r="A26" s="152" t="str">
        <f t="shared" si="1"/>
        <v/>
      </c>
      <c r="B26" s="80"/>
      <c r="C26" s="80"/>
      <c r="D26" s="81"/>
      <c r="E26" s="82"/>
      <c r="F26" s="82"/>
      <c r="G26" s="109"/>
      <c r="H26" s="35" t="str">
        <f t="shared" si="0"/>
        <v xml:space="preserve"> </v>
      </c>
    </row>
    <row r="27" spans="1:8">
      <c r="A27" s="152" t="str">
        <f t="shared" si="1"/>
        <v/>
      </c>
      <c r="B27" s="80"/>
      <c r="C27" s="80"/>
      <c r="D27" s="81"/>
      <c r="E27" s="82"/>
      <c r="F27" s="82"/>
      <c r="G27" s="109"/>
      <c r="H27" s="35" t="str">
        <f t="shared" si="0"/>
        <v xml:space="preserve"> </v>
      </c>
    </row>
    <row r="28" spans="1:8">
      <c r="A28" s="152" t="str">
        <f t="shared" si="1"/>
        <v/>
      </c>
      <c r="B28" s="80"/>
      <c r="C28" s="80"/>
      <c r="D28" s="81"/>
      <c r="E28" s="82"/>
      <c r="F28" s="82"/>
      <c r="G28" s="109"/>
      <c r="H28" s="35" t="str">
        <f t="shared" si="0"/>
        <v xml:space="preserve"> </v>
      </c>
    </row>
    <row r="29" spans="1:8">
      <c r="A29" s="152" t="str">
        <f t="shared" si="1"/>
        <v/>
      </c>
      <c r="B29" s="80"/>
      <c r="C29" s="80"/>
      <c r="D29" s="81"/>
      <c r="E29" s="82"/>
      <c r="F29" s="82"/>
      <c r="G29" s="109"/>
      <c r="H29" s="35" t="str">
        <f t="shared" si="0"/>
        <v xml:space="preserve"> </v>
      </c>
    </row>
    <row r="30" spans="1:8">
      <c r="A30" s="152" t="str">
        <f t="shared" si="1"/>
        <v/>
      </c>
      <c r="B30" s="80"/>
      <c r="C30" s="80"/>
      <c r="D30" s="81"/>
      <c r="E30" s="82"/>
      <c r="F30" s="82"/>
      <c r="G30" s="109"/>
      <c r="H30" s="35" t="str">
        <f t="shared" si="0"/>
        <v xml:space="preserve"> </v>
      </c>
    </row>
    <row r="31" spans="1:8">
      <c r="A31" s="152" t="str">
        <f t="shared" si="1"/>
        <v/>
      </c>
      <c r="B31" s="80"/>
      <c r="C31" s="80"/>
      <c r="D31" s="81"/>
      <c r="E31" s="82"/>
      <c r="F31" s="82"/>
      <c r="G31" s="109"/>
      <c r="H31" s="35" t="str">
        <f t="shared" si="0"/>
        <v xml:space="preserve"> </v>
      </c>
    </row>
    <row r="32" spans="1:8">
      <c r="A32" s="152" t="str">
        <f t="shared" si="1"/>
        <v/>
      </c>
      <c r="B32" s="80"/>
      <c r="C32" s="80"/>
      <c r="D32" s="81"/>
      <c r="E32" s="82"/>
      <c r="F32" s="82"/>
      <c r="G32" s="109"/>
      <c r="H32" s="35" t="str">
        <f t="shared" si="0"/>
        <v xml:space="preserve"> </v>
      </c>
    </row>
    <row r="33" spans="1:8">
      <c r="A33" s="152" t="str">
        <f t="shared" si="1"/>
        <v/>
      </c>
      <c r="B33" s="80"/>
      <c r="C33" s="80"/>
      <c r="D33" s="81"/>
      <c r="E33" s="82"/>
      <c r="F33" s="82"/>
      <c r="G33" s="109"/>
      <c r="H33" s="35" t="str">
        <f t="shared" si="0"/>
        <v xml:space="preserve"> </v>
      </c>
    </row>
    <row r="34" spans="1:8">
      <c r="A34" s="152" t="str">
        <f t="shared" si="1"/>
        <v/>
      </c>
      <c r="B34" s="80"/>
      <c r="C34" s="80"/>
      <c r="D34" s="81"/>
      <c r="E34" s="82"/>
      <c r="F34" s="82"/>
      <c r="G34" s="109"/>
      <c r="H34" s="35" t="str">
        <f t="shared" si="0"/>
        <v xml:space="preserve"> </v>
      </c>
    </row>
    <row r="35" spans="1:8">
      <c r="A35" s="152" t="str">
        <f t="shared" si="1"/>
        <v/>
      </c>
      <c r="B35" s="80"/>
      <c r="C35" s="80"/>
      <c r="D35" s="81"/>
      <c r="E35" s="82"/>
      <c r="F35" s="82"/>
      <c r="G35" s="109"/>
      <c r="H35" s="35" t="str">
        <f t="shared" si="0"/>
        <v xml:space="preserve"> </v>
      </c>
    </row>
    <row r="36" spans="1:8">
      <c r="A36" s="152" t="str">
        <f t="shared" si="1"/>
        <v/>
      </c>
      <c r="B36" s="80"/>
      <c r="C36" s="80"/>
      <c r="D36" s="81"/>
      <c r="E36" s="82"/>
      <c r="F36" s="82"/>
      <c r="G36" s="109"/>
      <c r="H36" s="35" t="str">
        <f t="shared" ref="H36:H52" si="2">IF(LEN(B36)=0," ",IF(MID(B36,LEN(B36),1)="á","Ž","M"))</f>
        <v xml:space="preserve"> </v>
      </c>
    </row>
    <row r="37" spans="1:8">
      <c r="A37" s="152" t="str">
        <f t="shared" si="1"/>
        <v/>
      </c>
      <c r="B37" s="80"/>
      <c r="C37" s="80"/>
      <c r="D37" s="81"/>
      <c r="E37" s="82"/>
      <c r="F37" s="82"/>
      <c r="G37" s="109"/>
      <c r="H37" s="35" t="str">
        <f t="shared" si="2"/>
        <v xml:space="preserve"> </v>
      </c>
    </row>
    <row r="38" spans="1:8">
      <c r="A38" s="152" t="str">
        <f t="shared" si="1"/>
        <v/>
      </c>
      <c r="B38" s="80"/>
      <c r="C38" s="80"/>
      <c r="D38" s="81"/>
      <c r="E38" s="82"/>
      <c r="F38" s="82"/>
      <c r="G38" s="109"/>
      <c r="H38" s="35" t="str">
        <f t="shared" si="2"/>
        <v xml:space="preserve"> </v>
      </c>
    </row>
    <row r="39" spans="1:8">
      <c r="A39" s="152" t="str">
        <f t="shared" si="1"/>
        <v/>
      </c>
      <c r="B39" s="80"/>
      <c r="C39" s="80"/>
      <c r="D39" s="81"/>
      <c r="E39" s="82"/>
      <c r="F39" s="82"/>
      <c r="G39" s="109"/>
      <c r="H39" s="35" t="str">
        <f t="shared" si="2"/>
        <v xml:space="preserve"> </v>
      </c>
    </row>
    <row r="40" spans="1:8">
      <c r="A40" s="152" t="str">
        <f t="shared" si="1"/>
        <v/>
      </c>
      <c r="B40" s="80"/>
      <c r="C40" s="80"/>
      <c r="D40" s="81"/>
      <c r="E40" s="82"/>
      <c r="F40" s="82"/>
      <c r="G40" s="109"/>
      <c r="H40" s="35" t="str">
        <f t="shared" si="2"/>
        <v xml:space="preserve"> </v>
      </c>
    </row>
    <row r="41" spans="1:8">
      <c r="A41" s="152" t="str">
        <f t="shared" si="1"/>
        <v/>
      </c>
      <c r="B41" s="80"/>
      <c r="C41" s="80"/>
      <c r="D41" s="81"/>
      <c r="E41" s="82"/>
      <c r="F41" s="82"/>
      <c r="G41" s="109"/>
      <c r="H41" s="35" t="str">
        <f t="shared" si="2"/>
        <v xml:space="preserve"> </v>
      </c>
    </row>
    <row r="42" spans="1:8">
      <c r="A42" s="152" t="str">
        <f t="shared" si="1"/>
        <v/>
      </c>
      <c r="B42" s="80"/>
      <c r="C42" s="80"/>
      <c r="D42" s="81"/>
      <c r="E42" s="82"/>
      <c r="F42" s="82"/>
      <c r="G42" s="109"/>
      <c r="H42" s="35" t="str">
        <f t="shared" si="2"/>
        <v xml:space="preserve"> </v>
      </c>
    </row>
    <row r="43" spans="1:8">
      <c r="A43" s="152" t="str">
        <f t="shared" si="1"/>
        <v/>
      </c>
      <c r="B43" s="80"/>
      <c r="C43" s="80"/>
      <c r="D43" s="81"/>
      <c r="E43" s="82"/>
      <c r="F43" s="82"/>
      <c r="G43" s="109"/>
      <c r="H43" s="35" t="str">
        <f t="shared" si="2"/>
        <v xml:space="preserve"> </v>
      </c>
    </row>
    <row r="44" spans="1:8">
      <c r="A44" s="152" t="str">
        <f t="shared" si="1"/>
        <v/>
      </c>
      <c r="B44" s="80"/>
      <c r="C44" s="80"/>
      <c r="D44" s="81"/>
      <c r="E44" s="82"/>
      <c r="F44" s="82"/>
      <c r="G44" s="109"/>
      <c r="H44" s="35" t="str">
        <f t="shared" si="2"/>
        <v xml:space="preserve"> </v>
      </c>
    </row>
    <row r="45" spans="1:8">
      <c r="A45" s="152" t="str">
        <f t="shared" si="1"/>
        <v/>
      </c>
      <c r="B45" s="80"/>
      <c r="C45" s="80"/>
      <c r="D45" s="81"/>
      <c r="E45" s="82"/>
      <c r="F45" s="82"/>
      <c r="G45" s="109"/>
      <c r="H45" s="35" t="str">
        <f t="shared" si="2"/>
        <v xml:space="preserve"> </v>
      </c>
    </row>
    <row r="46" spans="1:8">
      <c r="A46" s="152" t="str">
        <f t="shared" si="1"/>
        <v/>
      </c>
      <c r="B46" s="80"/>
      <c r="C46" s="80"/>
      <c r="D46" s="81"/>
      <c r="E46" s="82"/>
      <c r="F46" s="82"/>
      <c r="G46" s="109"/>
      <c r="H46" s="35" t="str">
        <f t="shared" si="2"/>
        <v xml:space="preserve"> </v>
      </c>
    </row>
    <row r="47" spans="1:8">
      <c r="A47" s="152" t="str">
        <f t="shared" si="1"/>
        <v/>
      </c>
      <c r="B47" s="80"/>
      <c r="C47" s="80"/>
      <c r="D47" s="81"/>
      <c r="E47" s="82"/>
      <c r="F47" s="82"/>
      <c r="G47" s="109"/>
      <c r="H47" s="35" t="str">
        <f t="shared" si="2"/>
        <v xml:space="preserve"> </v>
      </c>
    </row>
    <row r="48" spans="1:8">
      <c r="A48" s="152" t="str">
        <f t="shared" si="1"/>
        <v/>
      </c>
      <c r="B48" s="80"/>
      <c r="C48" s="80"/>
      <c r="D48" s="81"/>
      <c r="E48" s="82"/>
      <c r="F48" s="82"/>
      <c r="G48" s="109"/>
      <c r="H48" s="35" t="str">
        <f t="shared" si="2"/>
        <v xml:space="preserve"> </v>
      </c>
    </row>
    <row r="49" spans="1:8">
      <c r="A49" s="152" t="str">
        <f t="shared" si="1"/>
        <v/>
      </c>
      <c r="B49" s="80"/>
      <c r="C49" s="80"/>
      <c r="D49" s="81"/>
      <c r="E49" s="82"/>
      <c r="F49" s="82"/>
      <c r="G49" s="109"/>
      <c r="H49" s="35" t="str">
        <f t="shared" si="2"/>
        <v xml:space="preserve"> </v>
      </c>
    </row>
    <row r="50" spans="1:8">
      <c r="A50" s="152" t="str">
        <f t="shared" si="1"/>
        <v/>
      </c>
      <c r="B50" s="80"/>
      <c r="C50" s="80"/>
      <c r="D50" s="81"/>
      <c r="E50" s="82"/>
      <c r="F50" s="82"/>
      <c r="G50" s="109"/>
      <c r="H50" s="35" t="str">
        <f t="shared" si="2"/>
        <v xml:space="preserve"> </v>
      </c>
    </row>
    <row r="51" spans="1:8">
      <c r="A51" s="152" t="str">
        <f t="shared" si="1"/>
        <v/>
      </c>
      <c r="B51" s="80"/>
      <c r="C51" s="80"/>
      <c r="D51" s="81"/>
      <c r="E51" s="82"/>
      <c r="F51" s="82"/>
      <c r="G51" s="109"/>
      <c r="H51" s="35" t="str">
        <f t="shared" si="2"/>
        <v xml:space="preserve"> </v>
      </c>
    </row>
    <row r="52" spans="1:8" ht="13.5" thickBot="1">
      <c r="A52" s="153" t="str">
        <f t="shared" si="1"/>
        <v/>
      </c>
      <c r="B52" s="80"/>
      <c r="C52" s="83"/>
      <c r="D52" s="84"/>
      <c r="E52" s="85"/>
      <c r="F52" s="85"/>
      <c r="G52" s="110"/>
      <c r="H52" s="36" t="str">
        <f t="shared" si="2"/>
        <v xml:space="preserve"> </v>
      </c>
    </row>
    <row r="53" spans="1:8">
      <c r="H53" s="15"/>
    </row>
    <row r="54" spans="1:8">
      <c r="H54" s="15"/>
    </row>
    <row r="55" spans="1:8">
      <c r="H55" s="15"/>
    </row>
    <row r="56" spans="1:8">
      <c r="H56" s="15"/>
    </row>
    <row r="57" spans="1:8">
      <c r="H57" s="15"/>
    </row>
    <row r="58" spans="1:8">
      <c r="H58" s="15"/>
    </row>
    <row r="59" spans="1:8">
      <c r="H59" s="15"/>
    </row>
    <row r="60" spans="1:8">
      <c r="H60" s="15"/>
    </row>
    <row r="61" spans="1:8">
      <c r="H61" s="15"/>
    </row>
    <row r="62" spans="1:8">
      <c r="H62" s="15"/>
    </row>
    <row r="63" spans="1:8">
      <c r="H63" s="15"/>
    </row>
    <row r="64" spans="1:8">
      <c r="H64" s="15"/>
    </row>
    <row r="65" spans="8:8">
      <c r="H65" s="15"/>
    </row>
    <row r="66" spans="8:8">
      <c r="H66" s="15"/>
    </row>
    <row r="67" spans="8:8">
      <c r="H67" s="15"/>
    </row>
    <row r="68" spans="8:8">
      <c r="H68" s="15"/>
    </row>
    <row r="69" spans="8:8">
      <c r="H69" s="15"/>
    </row>
    <row r="70" spans="8:8">
      <c r="H70" s="15"/>
    </row>
    <row r="71" spans="8:8">
      <c r="H71" s="15"/>
    </row>
    <row r="72" spans="8:8">
      <c r="H72" s="15"/>
    </row>
    <row r="73" spans="8:8">
      <c r="H73" s="15"/>
    </row>
    <row r="74" spans="8:8">
      <c r="H74" s="15"/>
    </row>
    <row r="75" spans="8:8">
      <c r="H75" s="15"/>
    </row>
    <row r="76" spans="8:8">
      <c r="H76" s="15"/>
    </row>
    <row r="77" spans="8:8">
      <c r="H77" s="15"/>
    </row>
    <row r="78" spans="8:8">
      <c r="H78" s="15"/>
    </row>
    <row r="79" spans="8:8">
      <c r="H79" s="15"/>
    </row>
    <row r="80" spans="8:8">
      <c r="H80" s="15"/>
    </row>
    <row r="81" spans="8:8">
      <c r="H81" s="15"/>
    </row>
    <row r="82" spans="8:8">
      <c r="H82" s="15"/>
    </row>
    <row r="83" spans="8:8">
      <c r="H83" s="15"/>
    </row>
    <row r="84" spans="8:8">
      <c r="H84" s="15"/>
    </row>
    <row r="85" spans="8:8">
      <c r="H85" s="15"/>
    </row>
    <row r="86" spans="8:8">
      <c r="H86" s="15"/>
    </row>
    <row r="87" spans="8:8">
      <c r="H87" s="15"/>
    </row>
    <row r="88" spans="8:8">
      <c r="H88" s="15"/>
    </row>
    <row r="89" spans="8:8">
      <c r="H89" s="15"/>
    </row>
    <row r="90" spans="8:8">
      <c r="H90" s="15"/>
    </row>
    <row r="91" spans="8:8">
      <c r="H91" s="15"/>
    </row>
    <row r="92" spans="8:8">
      <c r="H92" s="15"/>
    </row>
    <row r="93" spans="8:8">
      <c r="H93" s="15"/>
    </row>
    <row r="94" spans="8:8">
      <c r="H94" s="15"/>
    </row>
    <row r="95" spans="8:8">
      <c r="H95" s="15"/>
    </row>
    <row r="96" spans="8:8">
      <c r="H96" s="15"/>
    </row>
    <row r="97" spans="8:8">
      <c r="H97" s="15"/>
    </row>
    <row r="98" spans="8:8">
      <c r="H98" s="15"/>
    </row>
    <row r="99" spans="8:8">
      <c r="H99" s="15"/>
    </row>
    <row r="100" spans="8:8">
      <c r="H100" s="15"/>
    </row>
    <row r="101" spans="8:8">
      <c r="H101" s="15"/>
    </row>
    <row r="102" spans="8:8">
      <c r="H102" s="15"/>
    </row>
    <row r="103" spans="8:8">
      <c r="H103" s="15"/>
    </row>
    <row r="104" spans="8:8">
      <c r="H104" s="15"/>
    </row>
    <row r="105" spans="8:8">
      <c r="H105" s="15"/>
    </row>
    <row r="106" spans="8:8">
      <c r="H106" s="15"/>
    </row>
    <row r="107" spans="8:8">
      <c r="H107" s="15"/>
    </row>
    <row r="108" spans="8:8">
      <c r="H108" s="15"/>
    </row>
    <row r="109" spans="8:8">
      <c r="H109" s="15"/>
    </row>
    <row r="110" spans="8:8">
      <c r="H110" s="15"/>
    </row>
    <row r="111" spans="8:8">
      <c r="H111" s="15"/>
    </row>
    <row r="112" spans="8:8">
      <c r="H112" s="15"/>
    </row>
    <row r="113" spans="8:8">
      <c r="H113" s="15"/>
    </row>
    <row r="114" spans="8:8">
      <c r="H114" s="15"/>
    </row>
    <row r="115" spans="8:8">
      <c r="H115" s="15"/>
    </row>
    <row r="116" spans="8:8">
      <c r="H116" s="15"/>
    </row>
    <row r="117" spans="8:8">
      <c r="H117" s="15"/>
    </row>
    <row r="118" spans="8:8">
      <c r="H118" s="15"/>
    </row>
    <row r="119" spans="8:8">
      <c r="H119" s="15"/>
    </row>
    <row r="120" spans="8:8">
      <c r="H120" s="15"/>
    </row>
    <row r="121" spans="8:8">
      <c r="H121" s="15"/>
    </row>
    <row r="122" spans="8:8">
      <c r="H122" s="15"/>
    </row>
    <row r="123" spans="8:8">
      <c r="H123" s="15"/>
    </row>
    <row r="124" spans="8:8">
      <c r="H124" s="15"/>
    </row>
    <row r="125" spans="8:8">
      <c r="H125" s="15"/>
    </row>
    <row r="126" spans="8:8">
      <c r="H126" s="15"/>
    </row>
    <row r="127" spans="8:8">
      <c r="H127" s="15"/>
    </row>
    <row r="128" spans="8:8">
      <c r="H128" s="15"/>
    </row>
    <row r="129" spans="8:8">
      <c r="H129" s="15"/>
    </row>
    <row r="130" spans="8:8">
      <c r="H130" s="15"/>
    </row>
    <row r="131" spans="8:8">
      <c r="H131" s="15"/>
    </row>
    <row r="132" spans="8:8">
      <c r="H132" s="15"/>
    </row>
    <row r="133" spans="8:8">
      <c r="H133" s="15"/>
    </row>
    <row r="134" spans="8:8">
      <c r="H134" s="15"/>
    </row>
    <row r="135" spans="8:8">
      <c r="H135" s="15"/>
    </row>
    <row r="136" spans="8:8">
      <c r="H136" s="15"/>
    </row>
    <row r="137" spans="8:8">
      <c r="H137" s="15"/>
    </row>
    <row r="138" spans="8:8">
      <c r="H138" s="15"/>
    </row>
    <row r="139" spans="8:8">
      <c r="H139" s="15"/>
    </row>
    <row r="140" spans="8:8">
      <c r="H140" s="15"/>
    </row>
    <row r="141" spans="8:8">
      <c r="H141" s="15"/>
    </row>
    <row r="142" spans="8:8">
      <c r="H142" s="15"/>
    </row>
    <row r="143" spans="8:8">
      <c r="H143" s="15"/>
    </row>
    <row r="144" spans="8:8">
      <c r="H144" s="15"/>
    </row>
    <row r="145" spans="8:8">
      <c r="H145" s="15"/>
    </row>
    <row r="146" spans="8:8">
      <c r="H146" s="15"/>
    </row>
    <row r="147" spans="8:8">
      <c r="H147" s="15"/>
    </row>
    <row r="148" spans="8:8">
      <c r="H148" s="15"/>
    </row>
    <row r="149" spans="8:8">
      <c r="H149" s="15"/>
    </row>
    <row r="150" spans="8:8">
      <c r="H150" s="15"/>
    </row>
    <row r="151" spans="8:8">
      <c r="H151" s="15"/>
    </row>
    <row r="152" spans="8:8">
      <c r="H152" s="15"/>
    </row>
    <row r="153" spans="8:8">
      <c r="H153" s="15"/>
    </row>
    <row r="154" spans="8:8">
      <c r="H154" s="9"/>
    </row>
    <row r="155" spans="8:8">
      <c r="H155" s="9"/>
    </row>
    <row r="156" spans="8:8">
      <c r="H156" s="9"/>
    </row>
    <row r="157" spans="8:8">
      <c r="H157" s="9"/>
    </row>
    <row r="158" spans="8:8">
      <c r="H158" s="9"/>
    </row>
    <row r="159" spans="8:8">
      <c r="H159" s="9"/>
    </row>
    <row r="160" spans="8:8">
      <c r="H160" s="9"/>
    </row>
    <row r="161" spans="8:8">
      <c r="H161" s="9"/>
    </row>
    <row r="162" spans="8:8">
      <c r="H162" s="9"/>
    </row>
    <row r="163" spans="8:8">
      <c r="H163" s="9"/>
    </row>
  </sheetData>
  <sheetProtection password="CC36" sheet="1" objects="1" scenarios="1" formatCells="0" formatRows="0" insertRows="0" deleteRows="0" sort="0"/>
  <sortState ref="B4:H53">
    <sortCondition descending="1" ref="H4:H53"/>
  </sortState>
  <dataConsolidate/>
  <mergeCells count="2">
    <mergeCell ref="A1:H1"/>
    <mergeCell ref="A2:H2"/>
  </mergeCells>
  <conditionalFormatting sqref="B4:B52">
    <cfRule type="containsText" dxfId="0" priority="2" operator="containsText" text=" ">
      <formula>NOT(ISERROR(SEARCH(" ",B4)))</formula>
    </cfRule>
  </conditionalFormatting>
  <pageMargins left="0.48" right="0.24" top="0.75" bottom="0.75" header="0.3" footer="0.3"/>
  <pageSetup paperSize="9" fitToWidth="0" orientation="portrait" r:id="rId1"/>
  <headerFooter alignWithMargins="0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4"/>
  <dimension ref="A1:AO223"/>
  <sheetViews>
    <sheetView showGridLines="0" showWhiteSpace="0" workbookViewId="0">
      <pane ySplit="4" topLeftCell="A5" activePane="bottomLeft" state="frozen"/>
      <selection pane="bottomLeft" activeCell="L19" sqref="L19"/>
    </sheetView>
  </sheetViews>
  <sheetFormatPr defaultRowHeight="12.75"/>
  <cols>
    <col min="1" max="1" width="8.28515625" style="155" bestFit="1" customWidth="1"/>
    <col min="2" max="2" width="9.140625" style="155"/>
    <col min="3" max="3" width="8.7109375" style="155" customWidth="1"/>
    <col min="4" max="4" width="9.140625" style="155"/>
    <col min="5" max="5" width="22.7109375" style="155" customWidth="1"/>
    <col min="6" max="6" width="21.42578125" style="155" customWidth="1"/>
    <col min="7" max="7" width="13.140625" style="193" customWidth="1"/>
    <col min="8" max="8" width="52.85546875" style="155" bestFit="1" customWidth="1"/>
    <col min="9" max="9" width="14.28515625" style="193" customWidth="1"/>
    <col min="10" max="10" width="3.42578125" style="154" customWidth="1"/>
    <col min="11" max="41" width="9.140625" style="154"/>
    <col min="42" max="16384" width="9.140625" style="155"/>
  </cols>
  <sheetData>
    <row r="1" spans="1:41" ht="40.5" customHeight="1" thickBot="1">
      <c r="A1" s="272" t="str">
        <f>"Výsledková listina - Bystřickem kolem Vírské přehrady "&amp;'[1]Prezenční listina'!O2</f>
        <v>Výsledková listina - Bystřickem kolem Vírské přehrady 2015</v>
      </c>
      <c r="B1" s="273"/>
      <c r="C1" s="273"/>
      <c r="D1" s="273"/>
      <c r="E1" s="273"/>
      <c r="F1" s="273"/>
      <c r="G1" s="273"/>
      <c r="H1" s="273"/>
      <c r="I1" s="274"/>
    </row>
    <row r="2" spans="1:41" ht="18" customHeight="1">
      <c r="A2" s="275" t="str">
        <f>'[1]Prezenční listina'!O2-2004&amp;". ročník"</f>
        <v>11. ročník</v>
      </c>
      <c r="B2" s="276"/>
      <c r="C2" s="276"/>
      <c r="D2" s="276"/>
      <c r="E2" s="276"/>
      <c r="F2" s="276"/>
      <c r="G2" s="276"/>
      <c r="H2" s="276"/>
      <c r="I2" s="277"/>
      <c r="K2" s="278" t="s">
        <v>28</v>
      </c>
      <c r="L2" s="279"/>
      <c r="M2" s="279"/>
      <c r="N2" s="279"/>
      <c r="O2" s="280"/>
    </row>
    <row r="3" spans="1:41" ht="18.75" customHeight="1" thickBot="1">
      <c r="A3" s="287">
        <f>'[1]Startovní listina'!A3:G3</f>
        <v>42154</v>
      </c>
      <c r="B3" s="288"/>
      <c r="C3" s="288"/>
      <c r="D3" s="288"/>
      <c r="E3" s="288"/>
      <c r="F3" s="288"/>
      <c r="G3" s="288"/>
      <c r="H3" s="288"/>
      <c r="I3" s="289"/>
      <c r="K3" s="281"/>
      <c r="L3" s="282"/>
      <c r="M3" s="282"/>
      <c r="N3" s="282"/>
      <c r="O3" s="283"/>
    </row>
    <row r="4" spans="1:41" ht="25.5" customHeight="1" thickBot="1">
      <c r="A4" s="156" t="s">
        <v>9</v>
      </c>
      <c r="B4" s="157" t="s">
        <v>10</v>
      </c>
      <c r="C4" s="158" t="s">
        <v>3</v>
      </c>
      <c r="D4" s="157" t="s">
        <v>7</v>
      </c>
      <c r="E4" s="158" t="s">
        <v>6</v>
      </c>
      <c r="F4" s="158" t="s">
        <v>0</v>
      </c>
      <c r="G4" s="158" t="s">
        <v>1</v>
      </c>
      <c r="H4" s="158" t="s">
        <v>4</v>
      </c>
      <c r="I4" s="159" t="s">
        <v>8</v>
      </c>
      <c r="K4" s="281"/>
      <c r="L4" s="282"/>
      <c r="M4" s="282"/>
      <c r="N4" s="282"/>
      <c r="O4" s="283"/>
    </row>
    <row r="5" spans="1:41" s="166" customFormat="1" ht="18.95" customHeight="1">
      <c r="A5" s="160">
        <v>1</v>
      </c>
      <c r="B5" s="161">
        <v>1</v>
      </c>
      <c r="C5" s="162" t="str">
        <f>'[1]Startovní listina'!G33</f>
        <v>A</v>
      </c>
      <c r="D5" s="162">
        <f>'[1]Startovní listina'!B33</f>
        <v>33</v>
      </c>
      <c r="E5" s="163" t="str">
        <f>'[1]Startovní listina'!C33</f>
        <v>Janů</v>
      </c>
      <c r="F5" s="163" t="str">
        <f>'[1]Startovní listina'!D33</f>
        <v>Jan</v>
      </c>
      <c r="G5" s="163">
        <f>'[1]Startovní listina'!E33</f>
        <v>1993</v>
      </c>
      <c r="H5" s="163" t="str">
        <f>'[1]Startovní listina'!F33</f>
        <v>Hvězda SKP Pardubice</v>
      </c>
      <c r="I5" s="164">
        <v>6.5914351851851849E-2</v>
      </c>
      <c r="J5" s="165"/>
      <c r="K5" s="281"/>
      <c r="L5" s="282"/>
      <c r="M5" s="282"/>
      <c r="N5" s="282"/>
      <c r="O5" s="283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  <c r="AF5" s="165"/>
      <c r="AG5" s="165"/>
      <c r="AH5" s="165"/>
      <c r="AI5" s="165"/>
      <c r="AJ5" s="165"/>
      <c r="AK5" s="165"/>
      <c r="AL5" s="165"/>
      <c r="AM5" s="165"/>
      <c r="AN5" s="165"/>
      <c r="AO5" s="165"/>
    </row>
    <row r="6" spans="1:41" s="166" customFormat="1" ht="18.95" customHeight="1">
      <c r="A6" s="167">
        <f>IF('Výsledková listina (2015)'!D6&lt;&gt;"",A5+1,"")</f>
        <v>2</v>
      </c>
      <c r="B6" s="161">
        <v>2</v>
      </c>
      <c r="C6" s="168" t="str">
        <f>'[1]Startovní listina'!G7</f>
        <v>A</v>
      </c>
      <c r="D6" s="168">
        <f>'[1]Startovní listina'!B7</f>
        <v>3</v>
      </c>
      <c r="E6" s="169" t="str">
        <f>'[1]Startovní listina'!C7</f>
        <v>Rubič</v>
      </c>
      <c r="F6" s="169" t="str">
        <f>'[1]Startovní listina'!D7</f>
        <v>Daniel</v>
      </c>
      <c r="G6" s="169">
        <f>'[1]Startovní listina'!E7</f>
        <v>1985</v>
      </c>
      <c r="H6" s="169" t="str">
        <f>'[1]Startovní listina'!F7</f>
        <v>New Balance Team</v>
      </c>
      <c r="I6" s="170">
        <v>7.3067129629629635E-2</v>
      </c>
      <c r="J6" s="165"/>
      <c r="K6" s="281"/>
      <c r="L6" s="282"/>
      <c r="M6" s="282"/>
      <c r="N6" s="282"/>
      <c r="O6" s="283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  <c r="AA6" s="165"/>
      <c r="AB6" s="165"/>
      <c r="AC6" s="165"/>
      <c r="AD6" s="165"/>
      <c r="AE6" s="165"/>
      <c r="AF6" s="165"/>
      <c r="AG6" s="165"/>
      <c r="AH6" s="165"/>
      <c r="AI6" s="165"/>
      <c r="AJ6" s="165"/>
      <c r="AK6" s="165"/>
      <c r="AL6" s="165"/>
      <c r="AM6" s="165"/>
      <c r="AN6" s="165"/>
      <c r="AO6" s="165"/>
    </row>
    <row r="7" spans="1:41" s="172" customFormat="1" ht="18.95" customHeight="1">
      <c r="A7" s="167">
        <f>IF('Výsledková listina (2015)'!D7&lt;&gt;"",A6+1,"")</f>
        <v>3</v>
      </c>
      <c r="B7" s="161">
        <v>3</v>
      </c>
      <c r="C7" s="168" t="str">
        <f>'[1]Startovní listina'!G40</f>
        <v>A</v>
      </c>
      <c r="D7" s="168">
        <f>'[1]Startovní listina'!B40</f>
        <v>41</v>
      </c>
      <c r="E7" s="169" t="str">
        <f>'[1]Startovní listina'!C40</f>
        <v>Glier</v>
      </c>
      <c r="F7" s="169" t="str">
        <f>'[1]Startovní listina'!D40</f>
        <v>Michal</v>
      </c>
      <c r="G7" s="169">
        <f>'[1]Startovní listina'!E40</f>
        <v>1982</v>
      </c>
      <c r="H7" s="169" t="str">
        <f>'[1]Startovní listina'!F40</f>
        <v>Moravská Slávia Brno</v>
      </c>
      <c r="I7" s="170">
        <v>7.3784722222222224E-2</v>
      </c>
      <c r="J7" s="171"/>
      <c r="K7" s="281"/>
      <c r="L7" s="282"/>
      <c r="M7" s="282"/>
      <c r="N7" s="282"/>
      <c r="O7" s="283"/>
      <c r="P7" s="171"/>
      <c r="Q7" s="171"/>
      <c r="R7" s="171"/>
      <c r="S7" s="171"/>
      <c r="T7" s="171"/>
      <c r="U7" s="171"/>
      <c r="V7" s="171"/>
      <c r="W7" s="171"/>
      <c r="X7" s="171"/>
      <c r="Y7" s="171"/>
      <c r="Z7" s="171"/>
      <c r="AA7" s="171"/>
      <c r="AB7" s="171"/>
      <c r="AC7" s="171"/>
      <c r="AD7" s="171"/>
      <c r="AE7" s="171"/>
      <c r="AF7" s="171"/>
      <c r="AG7" s="171"/>
      <c r="AH7" s="171"/>
      <c r="AI7" s="171"/>
      <c r="AJ7" s="171"/>
      <c r="AK7" s="171"/>
      <c r="AL7" s="171"/>
      <c r="AM7" s="171"/>
      <c r="AN7" s="171"/>
      <c r="AO7" s="171"/>
    </row>
    <row r="8" spans="1:41" s="172" customFormat="1" ht="18.95" customHeight="1">
      <c r="A8" s="167">
        <f>IF('Výsledková listina (2015)'!D8&lt;&gt;"",A7+1,"")</f>
        <v>4</v>
      </c>
      <c r="B8" s="161">
        <v>4</v>
      </c>
      <c r="C8" s="168" t="str">
        <f>'[1]Startovní listina'!G34</f>
        <v>A</v>
      </c>
      <c r="D8" s="168">
        <f>'[1]Startovní listina'!B34</f>
        <v>34</v>
      </c>
      <c r="E8" s="169" t="str">
        <f>'[1]Startovní listina'!C34</f>
        <v>Baciu</v>
      </c>
      <c r="F8" s="169" t="str">
        <f>'[1]Startovní listina'!D34</f>
        <v>Serban</v>
      </c>
      <c r="G8" s="169">
        <f>'[1]Startovní listina'!E34</f>
        <v>1980</v>
      </c>
      <c r="H8" s="169" t="str">
        <f>'[1]Startovní listina'!F34</f>
        <v>RUMUNSKO</v>
      </c>
      <c r="I8" s="170">
        <v>7.542824074074074E-2</v>
      </c>
      <c r="J8" s="171"/>
      <c r="K8" s="281"/>
      <c r="L8" s="282"/>
      <c r="M8" s="282"/>
      <c r="N8" s="282"/>
      <c r="O8" s="283"/>
      <c r="P8" s="171"/>
      <c r="Q8" s="171"/>
      <c r="R8" s="171"/>
      <c r="S8" s="171"/>
      <c r="T8" s="171"/>
      <c r="U8" s="171"/>
      <c r="V8" s="171"/>
      <c r="W8" s="171"/>
      <c r="X8" s="171"/>
      <c r="Y8" s="171"/>
      <c r="Z8" s="171"/>
      <c r="AA8" s="171"/>
      <c r="AB8" s="171"/>
      <c r="AC8" s="171"/>
      <c r="AD8" s="171"/>
      <c r="AE8" s="171"/>
      <c r="AF8" s="171"/>
      <c r="AG8" s="171"/>
      <c r="AH8" s="171"/>
      <c r="AI8" s="171"/>
      <c r="AJ8" s="171"/>
      <c r="AK8" s="171"/>
      <c r="AL8" s="171"/>
      <c r="AM8" s="171"/>
      <c r="AN8" s="171"/>
      <c r="AO8" s="171"/>
    </row>
    <row r="9" spans="1:41" s="172" customFormat="1" ht="18.95" customHeight="1">
      <c r="A9" s="167">
        <f>IF('Výsledková listina (2015)'!D9&lt;&gt;"",A8+1,"")</f>
        <v>5</v>
      </c>
      <c r="B9" s="161">
        <v>1</v>
      </c>
      <c r="C9" s="168" t="str">
        <f>'[1]Startovní listina'!G16</f>
        <v>B</v>
      </c>
      <c r="D9" s="168">
        <f>'[1]Startovní listina'!B16</f>
        <v>12</v>
      </c>
      <c r="E9" s="169" t="str">
        <f>'[1]Startovní listina'!C16</f>
        <v>Štýbnar</v>
      </c>
      <c r="F9" s="169" t="str">
        <f>'[1]Startovní listina'!D16</f>
        <v>Zbyněk</v>
      </c>
      <c r="G9" s="169">
        <f>'[1]Startovní listina'!E16</f>
        <v>1974</v>
      </c>
      <c r="H9" s="169" t="str">
        <f>'[1]Startovní listina'!F16</f>
        <v>Běřec Vysočiny Jihlava</v>
      </c>
      <c r="I9" s="170">
        <v>7.5844907407407403E-2</v>
      </c>
      <c r="J9" s="171"/>
      <c r="K9" s="281"/>
      <c r="L9" s="282"/>
      <c r="M9" s="282"/>
      <c r="N9" s="282"/>
      <c r="O9" s="283"/>
      <c r="P9" s="171"/>
      <c r="Q9" s="171"/>
      <c r="R9" s="171"/>
      <c r="S9" s="171"/>
      <c r="T9" s="171"/>
      <c r="U9" s="171"/>
      <c r="V9" s="171"/>
      <c r="W9" s="171"/>
      <c r="X9" s="171"/>
      <c r="Y9" s="171"/>
      <c r="Z9" s="171"/>
      <c r="AA9" s="171"/>
      <c r="AB9" s="171"/>
      <c r="AC9" s="171"/>
      <c r="AD9" s="171"/>
      <c r="AE9" s="171"/>
      <c r="AF9" s="171"/>
      <c r="AG9" s="171"/>
      <c r="AH9" s="171"/>
      <c r="AI9" s="171"/>
      <c r="AJ9" s="171"/>
      <c r="AK9" s="171"/>
      <c r="AL9" s="171"/>
      <c r="AM9" s="171"/>
      <c r="AN9" s="171"/>
      <c r="AO9" s="171"/>
    </row>
    <row r="10" spans="1:41" s="172" customFormat="1" ht="18.95" customHeight="1">
      <c r="A10" s="167">
        <f>IF('Výsledková listina (2015)'!D10&lt;&gt;"",A9+1,"")</f>
        <v>6</v>
      </c>
      <c r="B10" s="161">
        <v>2</v>
      </c>
      <c r="C10" s="168" t="str">
        <f>'[1]Startovní listina'!G23</f>
        <v>B</v>
      </c>
      <c r="D10" s="168">
        <f>'[1]Startovní listina'!B23</f>
        <v>21</v>
      </c>
      <c r="E10" s="169" t="str">
        <f>'[1]Startovní listina'!C23</f>
        <v>Hýbl</v>
      </c>
      <c r="F10" s="169" t="str">
        <f>'[1]Startovní listina'!D23</f>
        <v>Jiří</v>
      </c>
      <c r="G10" s="169">
        <f>'[1]Startovní listina'!E23</f>
        <v>1967</v>
      </c>
      <c r="H10" s="169" t="str">
        <f>'[1]Startovní listina'!F23</f>
        <v>Hrušovany u Brna</v>
      </c>
      <c r="I10" s="170">
        <v>7.8888888888888883E-2</v>
      </c>
      <c r="J10" s="171"/>
      <c r="K10" s="281"/>
      <c r="L10" s="282"/>
      <c r="M10" s="282"/>
      <c r="N10" s="282"/>
      <c r="O10" s="283"/>
      <c r="P10" s="171"/>
      <c r="Q10" s="171"/>
      <c r="R10" s="171"/>
      <c r="S10" s="171"/>
      <c r="T10" s="171"/>
      <c r="U10" s="171"/>
      <c r="V10" s="171"/>
      <c r="W10" s="171"/>
      <c r="X10" s="171"/>
      <c r="Y10" s="171"/>
      <c r="Z10" s="171"/>
      <c r="AA10" s="171"/>
      <c r="AB10" s="171"/>
      <c r="AC10" s="171"/>
      <c r="AD10" s="171"/>
      <c r="AE10" s="171"/>
      <c r="AF10" s="171"/>
      <c r="AG10" s="171"/>
      <c r="AH10" s="171"/>
      <c r="AI10" s="171"/>
      <c r="AJ10" s="171"/>
      <c r="AK10" s="171"/>
      <c r="AL10" s="171"/>
      <c r="AM10" s="171"/>
      <c r="AN10" s="171"/>
      <c r="AO10" s="171"/>
    </row>
    <row r="11" spans="1:41" s="172" customFormat="1" ht="18.95" customHeight="1">
      <c r="A11" s="167">
        <f>IF('Výsledková listina (2015)'!D11&lt;&gt;"",A10+1,"")</f>
        <v>7</v>
      </c>
      <c r="B11" s="161">
        <v>1</v>
      </c>
      <c r="C11" s="168" t="str">
        <f>'[1]Startovní listina'!G14</f>
        <v>C</v>
      </c>
      <c r="D11" s="168">
        <f>'[1]Startovní listina'!B14</f>
        <v>10</v>
      </c>
      <c r="E11" s="169" t="str">
        <f>'[1]Startovní listina'!C14</f>
        <v>Ožana</v>
      </c>
      <c r="F11" s="169" t="str">
        <f>'[1]Startovní listina'!D14</f>
        <v>Václav</v>
      </c>
      <c r="G11" s="169">
        <f>'[1]Startovní listina'!E14</f>
        <v>1964</v>
      </c>
      <c r="H11" s="169" t="str">
        <f>'[1]Startovní listina'!F14</f>
        <v>TJ Nové Město na Moravě</v>
      </c>
      <c r="I11" s="170">
        <v>7.9710648148148142E-2</v>
      </c>
      <c r="J11" s="171"/>
      <c r="K11" s="281"/>
      <c r="L11" s="282"/>
      <c r="M11" s="282"/>
      <c r="N11" s="282"/>
      <c r="O11" s="283"/>
      <c r="P11" s="171"/>
      <c r="Q11" s="171"/>
      <c r="R11" s="171"/>
      <c r="S11" s="171"/>
      <c r="T11" s="171"/>
      <c r="U11" s="171"/>
      <c r="V11" s="171"/>
      <c r="W11" s="171"/>
      <c r="X11" s="171"/>
      <c r="Y11" s="171"/>
      <c r="Z11" s="171"/>
      <c r="AA11" s="171"/>
      <c r="AB11" s="171"/>
      <c r="AC11" s="171"/>
      <c r="AD11" s="171"/>
      <c r="AE11" s="171"/>
      <c r="AF11" s="171"/>
      <c r="AG11" s="171"/>
      <c r="AH11" s="171"/>
      <c r="AI11" s="171"/>
      <c r="AJ11" s="171"/>
      <c r="AK11" s="171"/>
      <c r="AL11" s="171"/>
      <c r="AM11" s="171"/>
      <c r="AN11" s="171"/>
      <c r="AO11" s="171"/>
    </row>
    <row r="12" spans="1:41" s="172" customFormat="1" ht="18.95" customHeight="1">
      <c r="A12" s="167">
        <f>IF('Výsledková listina (2015)'!D12&lt;&gt;"",A11+1,"")</f>
        <v>8</v>
      </c>
      <c r="B12" s="161">
        <v>5</v>
      </c>
      <c r="C12" s="168" t="str">
        <f>'[1]Startovní listina'!G32</f>
        <v>A</v>
      </c>
      <c r="D12" s="168">
        <f>'[1]Startovní listina'!B32</f>
        <v>31</v>
      </c>
      <c r="E12" s="169" t="str">
        <f>'[1]Startovní listina'!C32</f>
        <v>Hrdina</v>
      </c>
      <c r="F12" s="169" t="str">
        <f>'[1]Startovní listina'!D32</f>
        <v>Tomáš</v>
      </c>
      <c r="G12" s="169">
        <f>'[1]Startovní listina'!E32</f>
        <v>1979</v>
      </c>
      <c r="H12" s="169" t="str">
        <f>'[1]Startovní listina'!F32</f>
        <v>Moravský Krumlov</v>
      </c>
      <c r="I12" s="170">
        <v>8.1099537037037039E-2</v>
      </c>
      <c r="J12" s="171"/>
      <c r="K12" s="281"/>
      <c r="L12" s="282"/>
      <c r="M12" s="282"/>
      <c r="N12" s="282"/>
      <c r="O12" s="283"/>
      <c r="P12" s="171"/>
      <c r="Q12" s="171"/>
      <c r="R12" s="171"/>
      <c r="S12" s="171"/>
      <c r="T12" s="171"/>
      <c r="U12" s="171"/>
      <c r="V12" s="171"/>
      <c r="W12" s="171"/>
      <c r="X12" s="171"/>
      <c r="Y12" s="171"/>
      <c r="Z12" s="171"/>
      <c r="AA12" s="171"/>
      <c r="AB12" s="171"/>
      <c r="AC12" s="171"/>
      <c r="AD12" s="171"/>
      <c r="AE12" s="171"/>
      <c r="AF12" s="171"/>
      <c r="AG12" s="171"/>
      <c r="AH12" s="171"/>
      <c r="AI12" s="171"/>
      <c r="AJ12" s="171"/>
      <c r="AK12" s="171"/>
      <c r="AL12" s="171"/>
      <c r="AM12" s="171"/>
      <c r="AN12" s="171"/>
      <c r="AO12" s="171"/>
    </row>
    <row r="13" spans="1:41" s="172" customFormat="1" ht="18.95" customHeight="1">
      <c r="A13" s="167">
        <f>IF('Výsledková listina (2015)'!D13&lt;&gt;"",A12+1,"")</f>
        <v>9</v>
      </c>
      <c r="B13" s="161">
        <v>6</v>
      </c>
      <c r="C13" s="168" t="str">
        <f>'[1]Startovní listina'!G55</f>
        <v>A</v>
      </c>
      <c r="D13" s="168">
        <f>'[1]Startovní listina'!B55</f>
        <v>57</v>
      </c>
      <c r="E13" s="169" t="str">
        <f>'[1]Startovní listina'!C55</f>
        <v>Vintrlík</v>
      </c>
      <c r="F13" s="169" t="str">
        <f>'[1]Startovní listina'!D55</f>
        <v>Martin</v>
      </c>
      <c r="G13" s="169">
        <f>'[1]Startovní listina'!E55</f>
        <v>1977</v>
      </c>
      <c r="H13" s="169" t="str">
        <f>'[1]Startovní listina'!F55</f>
        <v>Křepice</v>
      </c>
      <c r="I13" s="170">
        <v>8.1296296296296297E-2</v>
      </c>
      <c r="J13" s="171"/>
      <c r="K13" s="281"/>
      <c r="L13" s="282"/>
      <c r="M13" s="282"/>
      <c r="N13" s="282"/>
      <c r="O13" s="283"/>
      <c r="P13" s="171"/>
      <c r="Q13" s="171"/>
      <c r="R13" s="171"/>
      <c r="S13" s="171"/>
      <c r="T13" s="171"/>
      <c r="U13" s="171"/>
      <c r="V13" s="171"/>
      <c r="W13" s="171"/>
      <c r="X13" s="171"/>
      <c r="Y13" s="171"/>
      <c r="Z13" s="171"/>
      <c r="AA13" s="171"/>
      <c r="AB13" s="171"/>
      <c r="AC13" s="171"/>
      <c r="AD13" s="171"/>
      <c r="AE13" s="171"/>
      <c r="AF13" s="171"/>
      <c r="AG13" s="171"/>
      <c r="AH13" s="171"/>
      <c r="AI13" s="171"/>
      <c r="AJ13" s="171"/>
      <c r="AK13" s="171"/>
      <c r="AL13" s="171"/>
      <c r="AM13" s="171"/>
      <c r="AN13" s="171"/>
      <c r="AO13" s="171"/>
    </row>
    <row r="14" spans="1:41" s="172" customFormat="1" ht="18.95" customHeight="1" thickBot="1">
      <c r="A14" s="167">
        <f>IF('Výsledková listina (2015)'!D14&lt;&gt;"",A13+1,"")</f>
        <v>10</v>
      </c>
      <c r="B14" s="161">
        <v>7</v>
      </c>
      <c r="C14" s="168" t="str">
        <f>'[1]Startovní listina'!G25</f>
        <v>A</v>
      </c>
      <c r="D14" s="168">
        <f>'[1]Startovní listina'!B25</f>
        <v>23</v>
      </c>
      <c r="E14" s="169" t="str">
        <f>'[1]Startovní listina'!C25</f>
        <v>Czerný</v>
      </c>
      <c r="F14" s="169" t="str">
        <f>'[1]Startovní listina'!D25</f>
        <v>Pavel</v>
      </c>
      <c r="G14" s="169">
        <f>'[1]Startovní listina'!E25</f>
        <v>1981</v>
      </c>
      <c r="H14" s="169" t="str">
        <f>'[1]Startovní listina'!F25</f>
        <v>Karviná</v>
      </c>
      <c r="I14" s="170">
        <v>8.1331018518518525E-2</v>
      </c>
      <c r="J14" s="171"/>
      <c r="K14" s="284"/>
      <c r="L14" s="285"/>
      <c r="M14" s="285"/>
      <c r="N14" s="285"/>
      <c r="O14" s="286"/>
      <c r="P14" s="171"/>
      <c r="Q14" s="171"/>
      <c r="R14" s="171"/>
      <c r="S14" s="171"/>
      <c r="T14" s="171"/>
      <c r="U14" s="171"/>
      <c r="V14" s="171"/>
      <c r="W14" s="171"/>
      <c r="X14" s="171"/>
      <c r="Y14" s="171"/>
      <c r="Z14" s="171"/>
      <c r="AA14" s="171"/>
      <c r="AB14" s="171"/>
      <c r="AC14" s="171"/>
      <c r="AD14" s="171"/>
      <c r="AE14" s="171"/>
      <c r="AF14" s="171"/>
      <c r="AG14" s="171"/>
      <c r="AH14" s="171"/>
      <c r="AI14" s="171"/>
      <c r="AJ14" s="171"/>
      <c r="AK14" s="171"/>
      <c r="AL14" s="171"/>
      <c r="AM14" s="171"/>
      <c r="AN14" s="171"/>
      <c r="AO14" s="171"/>
    </row>
    <row r="15" spans="1:41" s="172" customFormat="1" ht="18.95" customHeight="1">
      <c r="A15" s="167">
        <f>IF('Výsledková listina (2015)'!D15&lt;&gt;"",A14+1,"")</f>
        <v>11</v>
      </c>
      <c r="B15" s="161">
        <v>3</v>
      </c>
      <c r="C15" s="168" t="str">
        <f>'[1]Startovní listina'!G65</f>
        <v>B</v>
      </c>
      <c r="D15" s="168">
        <f>'[1]Startovní listina'!B65</f>
        <v>70</v>
      </c>
      <c r="E15" s="169" t="str">
        <f>'[1]Startovní listina'!C65</f>
        <v>Konečný</v>
      </c>
      <c r="F15" s="169" t="str">
        <f>'[1]Startovní listina'!D65</f>
        <v>Libor</v>
      </c>
      <c r="G15" s="169">
        <f>'[1]Startovní listina'!E65</f>
        <v>1971</v>
      </c>
      <c r="H15" s="169" t="str">
        <f>'[1]Startovní listina'!F65</f>
        <v>Kuřim</v>
      </c>
      <c r="I15" s="170">
        <v>8.1516203703703702E-2</v>
      </c>
      <c r="J15" s="171"/>
      <c r="K15" s="171"/>
      <c r="L15" s="171"/>
      <c r="M15" s="171"/>
      <c r="N15" s="171"/>
      <c r="O15" s="171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1"/>
      <c r="AA15" s="171"/>
      <c r="AB15" s="171"/>
      <c r="AC15" s="171"/>
      <c r="AD15" s="171"/>
      <c r="AE15" s="171"/>
      <c r="AF15" s="171"/>
      <c r="AG15" s="171"/>
      <c r="AH15" s="171"/>
      <c r="AI15" s="171"/>
      <c r="AJ15" s="171"/>
      <c r="AK15" s="171"/>
      <c r="AL15" s="171"/>
      <c r="AM15" s="171"/>
      <c r="AN15" s="171"/>
      <c r="AO15" s="171"/>
    </row>
    <row r="16" spans="1:41" s="172" customFormat="1" ht="18.95" customHeight="1">
      <c r="A16" s="167">
        <f>IF('Výsledková listina (2015)'!D16&lt;&gt;"",A15+1,"")</f>
        <v>12</v>
      </c>
      <c r="B16" s="161">
        <v>8</v>
      </c>
      <c r="C16" s="168" t="str">
        <f>'[1]Startovní listina'!G67</f>
        <v>A</v>
      </c>
      <c r="D16" s="168">
        <f>'[1]Startovní listina'!B67</f>
        <v>73</v>
      </c>
      <c r="E16" s="169" t="str">
        <f>'[1]Startovní listina'!C67</f>
        <v>Kalich</v>
      </c>
      <c r="F16" s="169" t="str">
        <f>'[1]Startovní listina'!D67</f>
        <v>Radim</v>
      </c>
      <c r="G16" s="169">
        <f>'[1]Startovní listina'!E67</f>
        <v>1985</v>
      </c>
      <c r="H16" s="169" t="str">
        <f>'[1]Startovní listina'!F67</f>
        <v>Odranec</v>
      </c>
      <c r="I16" s="170">
        <v>8.2557870370370365E-2</v>
      </c>
      <c r="J16" s="171"/>
      <c r="K16" s="171"/>
      <c r="L16" s="171"/>
      <c r="M16" s="171"/>
      <c r="N16" s="171"/>
      <c r="O16" s="171"/>
      <c r="P16" s="171"/>
      <c r="Q16" s="171"/>
      <c r="R16" s="171"/>
      <c r="S16" s="171"/>
      <c r="T16" s="171"/>
      <c r="U16" s="171"/>
      <c r="V16" s="171"/>
      <c r="W16" s="171"/>
      <c r="X16" s="171"/>
      <c r="Y16" s="171"/>
      <c r="Z16" s="171"/>
      <c r="AA16" s="171"/>
      <c r="AB16" s="171"/>
      <c r="AC16" s="171"/>
      <c r="AD16" s="171"/>
      <c r="AE16" s="171"/>
      <c r="AF16" s="171"/>
      <c r="AG16" s="171"/>
      <c r="AH16" s="171"/>
      <c r="AI16" s="171"/>
      <c r="AJ16" s="171"/>
      <c r="AK16" s="171"/>
      <c r="AL16" s="171"/>
      <c r="AM16" s="171"/>
      <c r="AN16" s="171"/>
      <c r="AO16" s="171"/>
    </row>
    <row r="17" spans="1:41" s="172" customFormat="1" ht="18.95" customHeight="1">
      <c r="A17" s="167">
        <f>IF('Výsledková listina (2015)'!D17&lt;&gt;"",A16+1,"")</f>
        <v>13</v>
      </c>
      <c r="B17" s="161">
        <v>4</v>
      </c>
      <c r="C17" s="168" t="str">
        <f>'[1]Startovní listina'!G58</f>
        <v>B</v>
      </c>
      <c r="D17" s="168">
        <f>'[1]Startovní listina'!B58</f>
        <v>60</v>
      </c>
      <c r="E17" s="169" t="str">
        <f>'[1]Startovní listina'!C58</f>
        <v>Šorf</v>
      </c>
      <c r="F17" s="169" t="str">
        <f>'[1]Startovní listina'!D58</f>
        <v>Ivo</v>
      </c>
      <c r="G17" s="169">
        <f>'[1]Startovní listina'!E58</f>
        <v>1975</v>
      </c>
      <c r="H17" s="169" t="str">
        <f>'[1]Startovní listina'!F58</f>
        <v>ABND Racing Team Bystřice nad Pernštejnem</v>
      </c>
      <c r="I17" s="170">
        <v>8.4837962962962962E-2</v>
      </c>
      <c r="J17" s="171"/>
      <c r="K17" s="171"/>
      <c r="L17" s="171"/>
      <c r="M17" s="171"/>
      <c r="N17" s="171"/>
      <c r="O17" s="171"/>
      <c r="P17" s="171"/>
      <c r="Q17" s="171"/>
      <c r="R17" s="171"/>
      <c r="S17" s="171"/>
      <c r="T17" s="171"/>
      <c r="U17" s="171"/>
      <c r="V17" s="171"/>
      <c r="W17" s="171"/>
      <c r="X17" s="171"/>
      <c r="Y17" s="171"/>
      <c r="Z17" s="171"/>
      <c r="AA17" s="171"/>
      <c r="AB17" s="171"/>
      <c r="AC17" s="171"/>
      <c r="AD17" s="171"/>
      <c r="AE17" s="171"/>
      <c r="AF17" s="171"/>
      <c r="AG17" s="171"/>
      <c r="AH17" s="171"/>
      <c r="AI17" s="171"/>
      <c r="AJ17" s="171"/>
      <c r="AK17" s="171"/>
      <c r="AL17" s="171"/>
      <c r="AM17" s="171"/>
      <c r="AN17" s="171"/>
      <c r="AO17" s="171"/>
    </row>
    <row r="18" spans="1:41" s="172" customFormat="1" ht="18.95" customHeight="1">
      <c r="A18" s="167">
        <f>IF('Výsledková listina (2015)'!D18&lt;&gt;"",A17+1,"")</f>
        <v>14</v>
      </c>
      <c r="B18" s="161">
        <v>9</v>
      </c>
      <c r="C18" s="168" t="str">
        <f>'[1]Startovní listina'!G27</f>
        <v>A</v>
      </c>
      <c r="D18" s="168">
        <f>'[1]Startovní listina'!B27</f>
        <v>26</v>
      </c>
      <c r="E18" s="169" t="str">
        <f>'[1]Startovní listina'!C27</f>
        <v>Rozkoš</v>
      </c>
      <c r="F18" s="169" t="str">
        <f>'[1]Startovní listina'!D27</f>
        <v>Tomáš</v>
      </c>
      <c r="G18" s="169">
        <f>'[1]Startovní listina'!E27</f>
        <v>1984</v>
      </c>
      <c r="H18" s="169" t="str">
        <f>'[1]Startovní listina'!F27</f>
        <v>Hradec Králové</v>
      </c>
      <c r="I18" s="170">
        <v>8.5555555555555551E-2</v>
      </c>
      <c r="J18" s="171"/>
      <c r="K18" s="171"/>
      <c r="L18" s="171"/>
      <c r="M18" s="171"/>
      <c r="N18" s="171"/>
      <c r="O18" s="171"/>
      <c r="P18" s="171"/>
      <c r="Q18" s="171"/>
      <c r="R18" s="171"/>
      <c r="S18" s="171"/>
      <c r="T18" s="171"/>
      <c r="U18" s="171"/>
      <c r="V18" s="171"/>
      <c r="W18" s="171"/>
      <c r="X18" s="171"/>
      <c r="Y18" s="171"/>
      <c r="Z18" s="171"/>
      <c r="AA18" s="171"/>
      <c r="AB18" s="171"/>
      <c r="AC18" s="171"/>
      <c r="AD18" s="171"/>
      <c r="AE18" s="171"/>
      <c r="AF18" s="171"/>
      <c r="AG18" s="171"/>
      <c r="AH18" s="171"/>
      <c r="AI18" s="171"/>
      <c r="AJ18" s="171"/>
      <c r="AK18" s="171"/>
      <c r="AL18" s="171"/>
      <c r="AM18" s="171"/>
      <c r="AN18" s="171"/>
      <c r="AO18" s="171"/>
    </row>
    <row r="19" spans="1:41" s="172" customFormat="1" ht="18.95" customHeight="1">
      <c r="A19" s="167">
        <f>IF('Výsledková listina (2015)'!D19&lt;&gt;"",A18+1,"")</f>
        <v>15</v>
      </c>
      <c r="B19" s="161">
        <v>10</v>
      </c>
      <c r="C19" s="168" t="str">
        <f>'[1]Startovní listina'!G15</f>
        <v>A</v>
      </c>
      <c r="D19" s="168">
        <f>'[1]Startovní listina'!B15</f>
        <v>11</v>
      </c>
      <c r="E19" s="169" t="str">
        <f>'[1]Startovní listina'!C15</f>
        <v>Pokorný</v>
      </c>
      <c r="F19" s="169" t="str">
        <f>'[1]Startovní listina'!D15</f>
        <v>Václav</v>
      </c>
      <c r="G19" s="169">
        <f>'[1]Startovní listina'!E15</f>
        <v>1978</v>
      </c>
      <c r="H19" s="169" t="str">
        <f>'[1]Startovní listina'!F15</f>
        <v>Brno</v>
      </c>
      <c r="I19" s="170">
        <v>8.6006944444444441E-2</v>
      </c>
      <c r="J19" s="171"/>
      <c r="K19" s="171"/>
      <c r="L19" s="171"/>
      <c r="M19" s="173"/>
      <c r="N19" s="171"/>
      <c r="O19" s="171"/>
      <c r="P19" s="171"/>
      <c r="Q19" s="171"/>
      <c r="R19" s="171"/>
      <c r="S19" s="171"/>
      <c r="T19" s="171"/>
      <c r="U19" s="171"/>
      <c r="V19" s="171"/>
      <c r="W19" s="171"/>
      <c r="X19" s="171"/>
      <c r="Y19" s="171"/>
      <c r="Z19" s="171"/>
      <c r="AA19" s="171"/>
      <c r="AB19" s="171"/>
      <c r="AC19" s="171"/>
      <c r="AD19" s="171"/>
      <c r="AE19" s="171"/>
      <c r="AF19" s="171"/>
      <c r="AG19" s="171"/>
      <c r="AH19" s="171"/>
      <c r="AI19" s="171"/>
      <c r="AJ19" s="171"/>
      <c r="AK19" s="171"/>
      <c r="AL19" s="171"/>
      <c r="AM19" s="171"/>
      <c r="AN19" s="171"/>
      <c r="AO19" s="171"/>
    </row>
    <row r="20" spans="1:41" s="172" customFormat="1" ht="18.95" customHeight="1">
      <c r="A20" s="167">
        <f>IF('Výsledková listina (2015)'!D20&lt;&gt;"",A19+1,"")</f>
        <v>16</v>
      </c>
      <c r="B20" s="161">
        <v>11</v>
      </c>
      <c r="C20" s="168" t="str">
        <f>'[1]Startovní listina'!G60</f>
        <v>A</v>
      </c>
      <c r="D20" s="168">
        <f>'[1]Startovní listina'!B60</f>
        <v>62</v>
      </c>
      <c r="E20" s="169" t="str">
        <f>'[1]Startovní listina'!C60</f>
        <v>Kratochvíl</v>
      </c>
      <c r="F20" s="169" t="str">
        <f>'[1]Startovní listina'!D60</f>
        <v>Jaroslav</v>
      </c>
      <c r="G20" s="169">
        <f>'[1]Startovní listina'!E60</f>
        <v>1977</v>
      </c>
      <c r="H20" s="169" t="str">
        <f>'[1]Startovní listina'!F60</f>
        <v>SDH Hluboké</v>
      </c>
      <c r="I20" s="170">
        <v>8.8067129629629634E-2</v>
      </c>
      <c r="J20" s="171"/>
      <c r="K20" s="171"/>
      <c r="L20" s="171"/>
      <c r="M20" s="171"/>
      <c r="N20" s="171"/>
      <c r="O20" s="171"/>
      <c r="P20" s="171"/>
      <c r="Q20" s="171"/>
      <c r="R20" s="171"/>
      <c r="S20" s="171"/>
      <c r="T20" s="171"/>
      <c r="U20" s="171"/>
      <c r="V20" s="171"/>
      <c r="W20" s="171"/>
      <c r="X20" s="171"/>
      <c r="Y20" s="171"/>
      <c r="Z20" s="171"/>
      <c r="AA20" s="171"/>
      <c r="AB20" s="171"/>
      <c r="AC20" s="171"/>
      <c r="AD20" s="171"/>
      <c r="AE20" s="171"/>
      <c r="AF20" s="171"/>
      <c r="AG20" s="171"/>
      <c r="AH20" s="171"/>
      <c r="AI20" s="171"/>
      <c r="AJ20" s="171"/>
      <c r="AK20" s="171"/>
      <c r="AL20" s="171"/>
      <c r="AM20" s="171"/>
      <c r="AN20" s="171"/>
      <c r="AO20" s="171"/>
    </row>
    <row r="21" spans="1:41" s="172" customFormat="1" ht="18.95" customHeight="1">
      <c r="A21" s="167">
        <f>IF('Výsledková listina (2015)'!D21&lt;&gt;"",A20+1,"")</f>
        <v>17</v>
      </c>
      <c r="B21" s="161">
        <v>12</v>
      </c>
      <c r="C21" s="168" t="str">
        <f>'[1]Startovní listina'!G72</f>
        <v>A</v>
      </c>
      <c r="D21" s="168">
        <f>'[1]Startovní listina'!B72</f>
        <v>79</v>
      </c>
      <c r="E21" s="169" t="str">
        <f>'[1]Startovní listina'!C72</f>
        <v>Kocur</v>
      </c>
      <c r="F21" s="169" t="str">
        <f>'[1]Startovní listina'!D72</f>
        <v>Lukáš</v>
      </c>
      <c r="G21" s="169">
        <f>'[1]Startovní listina'!E72</f>
        <v>1977</v>
      </c>
      <c r="H21" s="169" t="str">
        <f>'[1]Startovní listina'!F72</f>
        <v>VHS Brno</v>
      </c>
      <c r="I21" s="170">
        <v>8.8333333333333333E-2</v>
      </c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1"/>
      <c r="Y21" s="171"/>
      <c r="Z21" s="171"/>
      <c r="AA21" s="171"/>
      <c r="AB21" s="171"/>
      <c r="AC21" s="171"/>
      <c r="AD21" s="171"/>
      <c r="AE21" s="171"/>
      <c r="AF21" s="171"/>
      <c r="AG21" s="171"/>
      <c r="AH21" s="171"/>
      <c r="AI21" s="171"/>
      <c r="AJ21" s="171"/>
      <c r="AK21" s="171"/>
      <c r="AL21" s="171"/>
      <c r="AM21" s="171"/>
      <c r="AN21" s="171"/>
      <c r="AO21" s="171"/>
    </row>
    <row r="22" spans="1:41" s="172" customFormat="1" ht="18.95" customHeight="1">
      <c r="A22" s="167">
        <f>IF('Výsledková listina (2015)'!D22&lt;&gt;"",A21+1,"")</f>
        <v>18</v>
      </c>
      <c r="B22" s="161">
        <v>5</v>
      </c>
      <c r="C22" s="168" t="str">
        <f>'[1]Startovní listina'!G5</f>
        <v>B</v>
      </c>
      <c r="D22" s="168">
        <f>'[1]Startovní listina'!B5</f>
        <v>1</v>
      </c>
      <c r="E22" s="169" t="str">
        <f>'[1]Startovní listina'!C5</f>
        <v>Kuneš</v>
      </c>
      <c r="F22" s="169" t="str">
        <f>'[1]Startovní listina'!D5</f>
        <v>David</v>
      </c>
      <c r="G22" s="169">
        <f>'[1]Startovní listina'!E5</f>
        <v>1974</v>
      </c>
      <c r="H22" s="169" t="str">
        <f>'[1]Startovní listina'!F5</f>
        <v>Tišnov</v>
      </c>
      <c r="I22" s="170">
        <v>9.0381944444444431E-2</v>
      </c>
      <c r="J22" s="171"/>
      <c r="K22" s="171"/>
      <c r="L22" s="171"/>
      <c r="M22" s="171"/>
      <c r="N22" s="171"/>
      <c r="O22" s="171"/>
      <c r="P22" s="171"/>
      <c r="Q22" s="171"/>
      <c r="R22" s="171"/>
      <c r="S22" s="171"/>
      <c r="T22" s="171"/>
      <c r="U22" s="171"/>
      <c r="V22" s="171"/>
      <c r="W22" s="171"/>
      <c r="X22" s="171"/>
      <c r="Y22" s="171"/>
      <c r="Z22" s="171"/>
      <c r="AA22" s="171"/>
      <c r="AB22" s="171"/>
      <c r="AC22" s="171"/>
      <c r="AD22" s="171"/>
      <c r="AE22" s="171"/>
      <c r="AF22" s="171"/>
      <c r="AG22" s="171"/>
      <c r="AH22" s="171"/>
      <c r="AI22" s="171"/>
      <c r="AJ22" s="171"/>
      <c r="AK22" s="171"/>
      <c r="AL22" s="171"/>
      <c r="AM22" s="171"/>
      <c r="AN22" s="171"/>
      <c r="AO22" s="171"/>
    </row>
    <row r="23" spans="1:41" s="172" customFormat="1" ht="18.95" customHeight="1">
      <c r="A23" s="167">
        <f>IF('Výsledková listina (2015)'!D23&lt;&gt;"",A22+1,"")</f>
        <v>19</v>
      </c>
      <c r="B23" s="161">
        <v>6</v>
      </c>
      <c r="C23" s="168" t="str">
        <f>'[1]Startovní listina'!G20</f>
        <v>B</v>
      </c>
      <c r="D23" s="168">
        <f>'[1]Startovní listina'!B20</f>
        <v>17</v>
      </c>
      <c r="E23" s="169" t="str">
        <f>'[1]Startovní listina'!C20</f>
        <v>Fučík</v>
      </c>
      <c r="F23" s="169" t="str">
        <f>'[1]Startovní listina'!D20</f>
        <v>Jaroslav</v>
      </c>
      <c r="G23" s="169">
        <f>'[1]Startovní listina'!E20</f>
        <v>1974</v>
      </c>
      <c r="H23" s="169" t="str">
        <f>'[1]Startovní listina'!F20</f>
        <v>Prosetín</v>
      </c>
      <c r="I23" s="170">
        <v>9.0821759259259269E-2</v>
      </c>
      <c r="J23" s="171"/>
      <c r="K23" s="171"/>
      <c r="L23" s="171"/>
      <c r="M23" s="171"/>
      <c r="N23" s="171"/>
      <c r="O23" s="171"/>
      <c r="P23" s="171"/>
      <c r="Q23" s="171"/>
      <c r="R23" s="171"/>
      <c r="S23" s="171"/>
      <c r="T23" s="171"/>
      <c r="U23" s="171"/>
      <c r="V23" s="171"/>
      <c r="W23" s="171"/>
      <c r="X23" s="171"/>
      <c r="Y23" s="171"/>
      <c r="Z23" s="171"/>
      <c r="AA23" s="171"/>
      <c r="AB23" s="171"/>
      <c r="AC23" s="171"/>
      <c r="AD23" s="171"/>
      <c r="AE23" s="171"/>
      <c r="AF23" s="171"/>
      <c r="AG23" s="171"/>
      <c r="AH23" s="171"/>
      <c r="AI23" s="171"/>
      <c r="AJ23" s="171"/>
      <c r="AK23" s="171"/>
      <c r="AL23" s="171"/>
      <c r="AM23" s="171"/>
      <c r="AN23" s="171"/>
      <c r="AO23" s="171"/>
    </row>
    <row r="24" spans="1:41" s="172" customFormat="1" ht="18.95" customHeight="1">
      <c r="A24" s="167">
        <f>IF('Výsledková listina (2015)'!D24&lt;&gt;"",A23+1,"")</f>
        <v>20</v>
      </c>
      <c r="B24" s="161">
        <v>13</v>
      </c>
      <c r="C24" s="168" t="str">
        <f>'[1]Startovní listina'!G22</f>
        <v>A</v>
      </c>
      <c r="D24" s="168">
        <f>'[1]Startovní listina'!B22</f>
        <v>19</v>
      </c>
      <c r="E24" s="169" t="str">
        <f>'[1]Startovní listina'!C22</f>
        <v>Veškrna</v>
      </c>
      <c r="F24" s="169" t="str">
        <f>'[1]Startovní listina'!D22</f>
        <v>Ivan</v>
      </c>
      <c r="G24" s="169">
        <f>'[1]Startovní listina'!E22</f>
        <v>1983</v>
      </c>
      <c r="H24" s="169" t="str">
        <f>'[1]Startovní listina'!F22</f>
        <v>Brno</v>
      </c>
      <c r="I24" s="170">
        <v>9.1087962962962954E-2</v>
      </c>
      <c r="J24" s="171"/>
      <c r="K24" s="171"/>
      <c r="L24" s="171"/>
      <c r="M24" s="171"/>
      <c r="N24" s="171"/>
      <c r="O24" s="171"/>
      <c r="P24" s="171"/>
      <c r="Q24" s="171"/>
      <c r="R24" s="171"/>
      <c r="S24" s="171"/>
      <c r="T24" s="171"/>
      <c r="U24" s="171"/>
      <c r="V24" s="171"/>
      <c r="W24" s="171"/>
      <c r="X24" s="171"/>
      <c r="Y24" s="171"/>
      <c r="Z24" s="171"/>
      <c r="AA24" s="171"/>
      <c r="AB24" s="171"/>
      <c r="AC24" s="171"/>
      <c r="AD24" s="171"/>
      <c r="AE24" s="171"/>
      <c r="AF24" s="171"/>
      <c r="AG24" s="171"/>
      <c r="AH24" s="171"/>
      <c r="AI24" s="171"/>
      <c r="AJ24" s="171"/>
      <c r="AK24" s="171"/>
      <c r="AL24" s="171"/>
      <c r="AM24" s="171"/>
      <c r="AN24" s="171"/>
      <c r="AO24" s="171"/>
    </row>
    <row r="25" spans="1:41" s="172" customFormat="1" ht="18.95" customHeight="1">
      <c r="A25" s="167">
        <f>IF('Výsledková listina (2015)'!D25&lt;&gt;"",A24+1,"")</f>
        <v>21</v>
      </c>
      <c r="B25" s="161">
        <v>7</v>
      </c>
      <c r="C25" s="168" t="str">
        <f>'[1]Startovní listina'!G35</f>
        <v>B</v>
      </c>
      <c r="D25" s="168">
        <f>'[1]Startovní listina'!B35</f>
        <v>35</v>
      </c>
      <c r="E25" s="169" t="str">
        <f>'[1]Startovní listina'!C35</f>
        <v>Horný</v>
      </c>
      <c r="F25" s="169" t="str">
        <f>'[1]Startovní listina'!D35</f>
        <v>Petr</v>
      </c>
      <c r="G25" s="169">
        <f>'[1]Startovní listina'!E35</f>
        <v>1969</v>
      </c>
      <c r="H25" s="169" t="str">
        <f>'[1]Startovní listina'!F35</f>
        <v>SVČ Ledeč nad Sázavou</v>
      </c>
      <c r="I25" s="170">
        <v>9.1180555555555556E-2</v>
      </c>
      <c r="J25" s="171"/>
      <c r="K25" s="171"/>
      <c r="L25" s="171"/>
      <c r="M25" s="171"/>
      <c r="N25" s="171"/>
      <c r="O25" s="171"/>
      <c r="P25" s="171"/>
      <c r="Q25" s="171"/>
      <c r="R25" s="171"/>
      <c r="S25" s="171"/>
      <c r="T25" s="171"/>
      <c r="U25" s="171"/>
      <c r="V25" s="171"/>
      <c r="W25" s="171"/>
      <c r="X25" s="171"/>
      <c r="Y25" s="171"/>
      <c r="Z25" s="171"/>
      <c r="AA25" s="171"/>
      <c r="AB25" s="171"/>
      <c r="AC25" s="171"/>
      <c r="AD25" s="171"/>
      <c r="AE25" s="171"/>
      <c r="AF25" s="171"/>
      <c r="AG25" s="171"/>
      <c r="AH25" s="171"/>
      <c r="AI25" s="171"/>
      <c r="AJ25" s="171"/>
      <c r="AK25" s="171"/>
      <c r="AL25" s="171"/>
      <c r="AM25" s="171"/>
      <c r="AN25" s="171"/>
      <c r="AO25" s="171"/>
    </row>
    <row r="26" spans="1:41" s="172" customFormat="1" ht="18.95" customHeight="1">
      <c r="A26" s="167">
        <f>IF('Výsledková listina (2015)'!D26&lt;&gt;"",A25+1,"")</f>
        <v>22</v>
      </c>
      <c r="B26" s="161">
        <v>8</v>
      </c>
      <c r="C26" s="168" t="str">
        <f>'[1]Startovní listina'!G13</f>
        <v>B</v>
      </c>
      <c r="D26" s="168">
        <f>'[1]Startovní listina'!B13</f>
        <v>9</v>
      </c>
      <c r="E26" s="169" t="str">
        <f>'[1]Startovní listina'!C13</f>
        <v>Kropáček</v>
      </c>
      <c r="F26" s="169" t="str">
        <f>'[1]Startovní listina'!D13</f>
        <v>Jaroslav</v>
      </c>
      <c r="G26" s="169">
        <f>'[1]Startovní listina'!E13</f>
        <v>1970</v>
      </c>
      <c r="H26" s="169" t="str">
        <f>'[1]Startovní listina'!F13</f>
        <v>Brno</v>
      </c>
      <c r="I26" s="170">
        <v>9.1284722222222225E-2</v>
      </c>
      <c r="J26" s="171"/>
      <c r="K26" s="171"/>
      <c r="L26" s="171"/>
      <c r="M26" s="171"/>
      <c r="N26" s="171"/>
      <c r="O26" s="171"/>
      <c r="P26" s="171"/>
      <c r="Q26" s="171"/>
      <c r="R26" s="171"/>
      <c r="S26" s="171"/>
      <c r="T26" s="171"/>
      <c r="U26" s="171"/>
      <c r="V26" s="171"/>
      <c r="W26" s="171"/>
      <c r="X26" s="171"/>
      <c r="Y26" s="171"/>
      <c r="Z26" s="171"/>
      <c r="AA26" s="171"/>
      <c r="AB26" s="171"/>
      <c r="AC26" s="171"/>
      <c r="AD26" s="171"/>
      <c r="AE26" s="171"/>
      <c r="AF26" s="171"/>
      <c r="AG26" s="171"/>
      <c r="AH26" s="171"/>
      <c r="AI26" s="171"/>
      <c r="AJ26" s="171"/>
      <c r="AK26" s="171"/>
      <c r="AL26" s="171"/>
      <c r="AM26" s="171"/>
      <c r="AN26" s="171"/>
      <c r="AO26" s="171"/>
    </row>
    <row r="27" spans="1:41" s="172" customFormat="1" ht="18.95" customHeight="1">
      <c r="A27" s="167">
        <f>IF('Výsledková listina (2015)'!D27&lt;&gt;"",A26+1,"")</f>
        <v>23</v>
      </c>
      <c r="B27" s="161">
        <v>1</v>
      </c>
      <c r="C27" s="168" t="str">
        <f>'[1]Startovní listina'!G21</f>
        <v>F</v>
      </c>
      <c r="D27" s="168">
        <f>'[1]Startovní listina'!B21</f>
        <v>18</v>
      </c>
      <c r="E27" s="169" t="str">
        <f>'[1]Startovní listina'!C21</f>
        <v>Procházková</v>
      </c>
      <c r="F27" s="169" t="str">
        <f>'[1]Startovní listina'!D21</f>
        <v>Tereza</v>
      </c>
      <c r="G27" s="169">
        <f>'[1]Startovní listina'!E21</f>
        <v>1990</v>
      </c>
      <c r="H27" s="169" t="str">
        <f>'[1]Startovní listina'!F21</f>
        <v>Ořechov</v>
      </c>
      <c r="I27" s="170">
        <v>9.1423611111111122E-2</v>
      </c>
      <c r="J27" s="171"/>
      <c r="K27" s="171"/>
      <c r="L27" s="171"/>
      <c r="M27" s="171"/>
      <c r="N27" s="171"/>
      <c r="O27" s="171"/>
      <c r="P27" s="171"/>
      <c r="Q27" s="171"/>
      <c r="R27" s="171"/>
      <c r="S27" s="171"/>
      <c r="T27" s="171"/>
      <c r="U27" s="171"/>
      <c r="V27" s="171"/>
      <c r="W27" s="171"/>
      <c r="X27" s="171"/>
      <c r="Y27" s="171"/>
      <c r="Z27" s="171"/>
      <c r="AA27" s="171"/>
      <c r="AB27" s="171"/>
      <c r="AC27" s="171"/>
      <c r="AD27" s="171"/>
      <c r="AE27" s="171"/>
      <c r="AF27" s="171"/>
      <c r="AG27" s="171"/>
      <c r="AH27" s="171"/>
      <c r="AI27" s="171"/>
      <c r="AJ27" s="171"/>
      <c r="AK27" s="171"/>
      <c r="AL27" s="171"/>
      <c r="AM27" s="171"/>
      <c r="AN27" s="171"/>
      <c r="AO27" s="171"/>
    </row>
    <row r="28" spans="1:41" s="172" customFormat="1" ht="18.95" customHeight="1">
      <c r="A28" s="167">
        <f>IF('Výsledková listina (2015)'!D28&lt;&gt;"",A27+1,"")</f>
        <v>24</v>
      </c>
      <c r="B28" s="161">
        <v>2</v>
      </c>
      <c r="C28" s="168" t="str">
        <f>'[1]Startovní listina'!G47</f>
        <v>C</v>
      </c>
      <c r="D28" s="168">
        <f>'[1]Startovní listina'!B47</f>
        <v>48</v>
      </c>
      <c r="E28" s="169" t="str">
        <f>'[1]Startovní listina'!C47</f>
        <v>Nosek</v>
      </c>
      <c r="F28" s="169" t="str">
        <f>'[1]Startovní listina'!D47</f>
        <v>Pavel</v>
      </c>
      <c r="G28" s="169">
        <f>'[1]Startovní listina'!E47</f>
        <v>1965</v>
      </c>
      <c r="H28" s="169" t="str">
        <f>'[1]Startovní listina'!F47</f>
        <v>ASK Slavkov u Brna</v>
      </c>
      <c r="I28" s="170">
        <v>9.2025462962962976E-2</v>
      </c>
      <c r="J28" s="171"/>
      <c r="K28" s="171"/>
      <c r="L28" s="171"/>
      <c r="M28" s="171"/>
      <c r="N28" s="171"/>
      <c r="O28" s="171"/>
      <c r="P28" s="171"/>
      <c r="Q28" s="171"/>
      <c r="R28" s="171"/>
      <c r="S28" s="171"/>
      <c r="T28" s="171"/>
      <c r="U28" s="171"/>
      <c r="V28" s="171"/>
      <c r="W28" s="171"/>
      <c r="X28" s="171"/>
      <c r="Y28" s="171"/>
      <c r="Z28" s="171"/>
      <c r="AA28" s="171"/>
      <c r="AB28" s="171"/>
      <c r="AC28" s="171"/>
      <c r="AD28" s="171"/>
      <c r="AE28" s="171"/>
      <c r="AF28" s="171"/>
      <c r="AG28" s="171"/>
      <c r="AH28" s="171"/>
      <c r="AI28" s="171"/>
      <c r="AJ28" s="171"/>
      <c r="AK28" s="171"/>
      <c r="AL28" s="171"/>
      <c r="AM28" s="171"/>
      <c r="AN28" s="171"/>
      <c r="AO28" s="171"/>
    </row>
    <row r="29" spans="1:41" s="172" customFormat="1" ht="18.95" customHeight="1">
      <c r="A29" s="167">
        <f>IF('Výsledková listina (2015)'!D29&lt;&gt;"",A28+1,"")</f>
        <v>25</v>
      </c>
      <c r="B29" s="161">
        <v>14</v>
      </c>
      <c r="C29" s="168" t="str">
        <f>'[1]Startovní listina'!G26</f>
        <v>A</v>
      </c>
      <c r="D29" s="168">
        <f>'[1]Startovní listina'!B26</f>
        <v>24</v>
      </c>
      <c r="E29" s="169" t="str">
        <f>'[1]Startovní listina'!C26</f>
        <v>Pozler</v>
      </c>
      <c r="F29" s="169" t="str">
        <f>'[1]Startovní listina'!D26</f>
        <v>Jiří</v>
      </c>
      <c r="G29" s="169">
        <f>'[1]Startovní listina'!E26</f>
        <v>1983</v>
      </c>
      <c r="H29" s="169" t="str">
        <f>'[1]Startovní listina'!F26</f>
        <v>Hradec Králové</v>
      </c>
      <c r="I29" s="170">
        <v>9.2222222222222219E-2</v>
      </c>
      <c r="J29" s="171"/>
      <c r="K29" s="171"/>
      <c r="L29" s="171"/>
      <c r="M29" s="171"/>
      <c r="N29" s="171"/>
      <c r="O29" s="171"/>
      <c r="P29" s="171"/>
      <c r="Q29" s="171"/>
      <c r="R29" s="171"/>
      <c r="S29" s="171"/>
      <c r="T29" s="171"/>
      <c r="U29" s="171"/>
      <c r="V29" s="171"/>
      <c r="W29" s="171"/>
      <c r="X29" s="171"/>
      <c r="Y29" s="171"/>
      <c r="Z29" s="171"/>
      <c r="AA29" s="171"/>
      <c r="AB29" s="171"/>
      <c r="AC29" s="171"/>
      <c r="AD29" s="171"/>
      <c r="AE29" s="171"/>
      <c r="AF29" s="171"/>
      <c r="AG29" s="171"/>
      <c r="AH29" s="171"/>
      <c r="AI29" s="171"/>
      <c r="AJ29" s="171"/>
      <c r="AK29" s="171"/>
      <c r="AL29" s="171"/>
      <c r="AM29" s="171"/>
      <c r="AN29" s="171"/>
      <c r="AO29" s="171"/>
    </row>
    <row r="30" spans="1:41" s="172" customFormat="1" ht="18.95" customHeight="1">
      <c r="A30" s="167">
        <f>IF('Výsledková listina (2015)'!D30&lt;&gt;"",A29+1,"")</f>
        <v>26</v>
      </c>
      <c r="B30" s="161">
        <v>15</v>
      </c>
      <c r="C30" s="168" t="str">
        <f>'[1]Startovní listina'!G43</f>
        <v>A</v>
      </c>
      <c r="D30" s="168">
        <f>'[1]Startovní listina'!B43</f>
        <v>44</v>
      </c>
      <c r="E30" s="169" t="str">
        <f>'[1]Startovní listina'!C43</f>
        <v>Jílek</v>
      </c>
      <c r="F30" s="169" t="str">
        <f>'[1]Startovní listina'!D43</f>
        <v>Martin</v>
      </c>
      <c r="G30" s="169">
        <f>'[1]Startovní listina'!E43</f>
        <v>1977</v>
      </c>
      <c r="H30" s="169" t="str">
        <f>'[1]Startovní listina'!F43</f>
        <v>Tajfun Litomyšl</v>
      </c>
      <c r="I30" s="170">
        <v>9.2291666666666661E-2</v>
      </c>
      <c r="J30" s="171"/>
      <c r="K30" s="171"/>
      <c r="L30" s="171"/>
      <c r="M30" s="171"/>
      <c r="N30" s="171"/>
      <c r="O30" s="171"/>
      <c r="P30" s="171"/>
      <c r="Q30" s="171"/>
      <c r="R30" s="171"/>
      <c r="S30" s="171"/>
      <c r="T30" s="171"/>
      <c r="U30" s="171"/>
      <c r="V30" s="171"/>
      <c r="W30" s="171"/>
      <c r="X30" s="171"/>
      <c r="Y30" s="171"/>
      <c r="Z30" s="171"/>
      <c r="AA30" s="171"/>
      <c r="AB30" s="171"/>
      <c r="AC30" s="171"/>
      <c r="AD30" s="171"/>
      <c r="AE30" s="171"/>
      <c r="AF30" s="171"/>
      <c r="AG30" s="171"/>
      <c r="AH30" s="171"/>
      <c r="AI30" s="171"/>
      <c r="AJ30" s="171"/>
      <c r="AK30" s="171"/>
      <c r="AL30" s="171"/>
      <c r="AM30" s="171"/>
      <c r="AN30" s="171"/>
      <c r="AO30" s="171"/>
    </row>
    <row r="31" spans="1:41" s="172" customFormat="1" ht="18.95" customHeight="1">
      <c r="A31" s="167">
        <f>IF('Výsledková listina (2015)'!D31&lt;&gt;"",A30+1,"")</f>
        <v>27</v>
      </c>
      <c r="B31" s="161">
        <v>3</v>
      </c>
      <c r="C31" s="168" t="str">
        <f>'[1]Startovní listina'!G45</f>
        <v>C</v>
      </c>
      <c r="D31" s="168">
        <f>'[1]Startovní listina'!B45</f>
        <v>46</v>
      </c>
      <c r="E31" s="169" t="str">
        <f>'[1]Startovní listina'!C45</f>
        <v>Suchý</v>
      </c>
      <c r="F31" s="169" t="str">
        <f>'[1]Startovní listina'!D45</f>
        <v>Karel</v>
      </c>
      <c r="G31" s="169">
        <f>'[1]Startovní listina'!E45</f>
        <v>1956</v>
      </c>
      <c r="H31" s="169" t="str">
        <f>'[1]Startovní listina'!F45</f>
        <v>Atletic Třebíč</v>
      </c>
      <c r="I31" s="170">
        <v>9.2696759259259257E-2</v>
      </c>
      <c r="J31" s="171"/>
      <c r="K31" s="171"/>
      <c r="L31" s="171"/>
      <c r="M31" s="171"/>
      <c r="N31" s="171"/>
      <c r="O31" s="171"/>
      <c r="P31" s="171"/>
      <c r="Q31" s="171"/>
      <c r="R31" s="171"/>
      <c r="S31" s="171"/>
      <c r="T31" s="171"/>
      <c r="U31" s="171"/>
      <c r="V31" s="171"/>
      <c r="W31" s="171"/>
      <c r="X31" s="171"/>
      <c r="Y31" s="171"/>
      <c r="Z31" s="171"/>
      <c r="AA31" s="171"/>
      <c r="AB31" s="171"/>
      <c r="AC31" s="171"/>
      <c r="AD31" s="171"/>
      <c r="AE31" s="171"/>
      <c r="AF31" s="171"/>
      <c r="AG31" s="171"/>
      <c r="AH31" s="171"/>
      <c r="AI31" s="171"/>
      <c r="AJ31" s="171"/>
      <c r="AK31" s="171"/>
      <c r="AL31" s="171"/>
      <c r="AM31" s="171"/>
      <c r="AN31" s="171"/>
      <c r="AO31" s="171"/>
    </row>
    <row r="32" spans="1:41" s="172" customFormat="1" ht="18.95" customHeight="1">
      <c r="A32" s="167">
        <f>IF('Výsledková listina (2015)'!D32&lt;&gt;"",A31+1,"")</f>
        <v>28</v>
      </c>
      <c r="B32" s="161">
        <v>16</v>
      </c>
      <c r="C32" s="168" t="str">
        <f>'[1]Startovní listina'!G59</f>
        <v>A</v>
      </c>
      <c r="D32" s="168">
        <f>'[1]Startovní listina'!B59</f>
        <v>61</v>
      </c>
      <c r="E32" s="169" t="str">
        <f>'[1]Startovní listina'!C59</f>
        <v>Štěpánek</v>
      </c>
      <c r="F32" s="169" t="str">
        <f>'[1]Startovní listina'!D59</f>
        <v>Martin</v>
      </c>
      <c r="G32" s="169">
        <f>'[1]Startovní listina'!E59</f>
        <v>1981</v>
      </c>
      <c r="H32" s="169" t="str">
        <f>'[1]Startovní listina'!F59</f>
        <v>Popůvky</v>
      </c>
      <c r="I32" s="170">
        <v>9.2928240740740742E-2</v>
      </c>
      <c r="J32" s="171"/>
      <c r="K32" s="171"/>
      <c r="L32" s="171"/>
      <c r="M32" s="171"/>
      <c r="N32" s="171"/>
      <c r="O32" s="171"/>
      <c r="P32" s="171"/>
      <c r="Q32" s="171"/>
      <c r="R32" s="171"/>
      <c r="S32" s="171"/>
      <c r="T32" s="171"/>
      <c r="U32" s="171"/>
      <c r="V32" s="171"/>
      <c r="W32" s="171"/>
      <c r="X32" s="171"/>
      <c r="Y32" s="171"/>
      <c r="Z32" s="171"/>
      <c r="AA32" s="171"/>
      <c r="AB32" s="171"/>
      <c r="AC32" s="171"/>
      <c r="AD32" s="171"/>
      <c r="AE32" s="171"/>
      <c r="AF32" s="171"/>
      <c r="AG32" s="171"/>
      <c r="AH32" s="171"/>
      <c r="AI32" s="171"/>
      <c r="AJ32" s="171"/>
      <c r="AK32" s="171"/>
      <c r="AL32" s="171"/>
      <c r="AM32" s="171"/>
      <c r="AN32" s="171"/>
      <c r="AO32" s="171"/>
    </row>
    <row r="33" spans="1:41" s="172" customFormat="1" ht="18.95" customHeight="1">
      <c r="A33" s="167">
        <f>IF('Výsledková listina (2015)'!D33&lt;&gt;"",A32+1,"")</f>
        <v>29</v>
      </c>
      <c r="B33" s="161">
        <v>1</v>
      </c>
      <c r="C33" s="168" t="str">
        <f>'[1]Startovní listina'!G56</f>
        <v>G</v>
      </c>
      <c r="D33" s="168">
        <f>'[1]Startovní listina'!B56</f>
        <v>58</v>
      </c>
      <c r="E33" s="169" t="str">
        <f>'[1]Startovní listina'!C56</f>
        <v>Barešová</v>
      </c>
      <c r="F33" s="169" t="str">
        <f>'[1]Startovní listina'!D56</f>
        <v>Milada</v>
      </c>
      <c r="G33" s="169">
        <f>'[1]Startovní listina'!E56</f>
        <v>1975</v>
      </c>
      <c r="H33" s="169" t="str">
        <f>'[1]Startovní listina'!F56</f>
        <v>Kunštát</v>
      </c>
      <c r="I33" s="170">
        <v>9.341435185185186E-2</v>
      </c>
      <c r="J33" s="171"/>
      <c r="K33" s="171"/>
      <c r="L33" s="171"/>
      <c r="M33" s="171"/>
      <c r="N33" s="171"/>
      <c r="O33" s="171"/>
      <c r="P33" s="171"/>
      <c r="Q33" s="171"/>
      <c r="R33" s="171"/>
      <c r="S33" s="171"/>
      <c r="T33" s="171"/>
      <c r="U33" s="171"/>
      <c r="V33" s="171"/>
      <c r="W33" s="171"/>
      <c r="X33" s="171"/>
      <c r="Y33" s="171"/>
      <c r="Z33" s="171"/>
      <c r="AA33" s="171"/>
      <c r="AB33" s="171"/>
      <c r="AC33" s="171"/>
      <c r="AD33" s="171"/>
      <c r="AE33" s="171"/>
      <c r="AF33" s="171"/>
      <c r="AG33" s="171"/>
      <c r="AH33" s="171"/>
      <c r="AI33" s="171"/>
      <c r="AJ33" s="171"/>
      <c r="AK33" s="171"/>
      <c r="AL33" s="171"/>
      <c r="AM33" s="171"/>
      <c r="AN33" s="171"/>
      <c r="AO33" s="171"/>
    </row>
    <row r="34" spans="1:41" s="172" customFormat="1" ht="18.95" customHeight="1">
      <c r="A34" s="167">
        <f>IF('Výsledková listina (2015)'!D34&lt;&gt;"",A33+1,"")</f>
        <v>30</v>
      </c>
      <c r="B34" s="161">
        <v>4</v>
      </c>
      <c r="C34" s="168" t="str">
        <f>'[1]Startovní listina'!G68</f>
        <v>C</v>
      </c>
      <c r="D34" s="168">
        <f>'[1]Startovní listina'!B68</f>
        <v>74</v>
      </c>
      <c r="E34" s="169" t="str">
        <f>'[1]Startovní listina'!C68</f>
        <v>Prokop</v>
      </c>
      <c r="F34" s="169" t="str">
        <f>'[1]Startovní listina'!D68</f>
        <v>Onřej</v>
      </c>
      <c r="G34" s="169">
        <f>'[1]Startovní listina'!E68</f>
        <v>1962</v>
      </c>
      <c r="H34" s="169" t="str">
        <f>'[1]Startovní listina'!F68</f>
        <v>ČAU Brno</v>
      </c>
      <c r="I34" s="170">
        <v>9.3541666666666676E-2</v>
      </c>
      <c r="J34" s="171"/>
      <c r="K34" s="171"/>
      <c r="L34" s="171"/>
      <c r="M34" s="171"/>
      <c r="N34" s="171"/>
      <c r="O34" s="171"/>
      <c r="P34" s="171"/>
      <c r="Q34" s="171"/>
      <c r="R34" s="171"/>
      <c r="S34" s="171"/>
      <c r="T34" s="171"/>
      <c r="U34" s="171"/>
      <c r="V34" s="171"/>
      <c r="W34" s="171"/>
      <c r="X34" s="171"/>
      <c r="Y34" s="171"/>
      <c r="Z34" s="171"/>
      <c r="AA34" s="171"/>
      <c r="AB34" s="171"/>
      <c r="AC34" s="171"/>
      <c r="AD34" s="171"/>
      <c r="AE34" s="171"/>
      <c r="AF34" s="171"/>
      <c r="AG34" s="171"/>
      <c r="AH34" s="171"/>
      <c r="AI34" s="171"/>
      <c r="AJ34" s="171"/>
      <c r="AK34" s="171"/>
      <c r="AL34" s="171"/>
      <c r="AM34" s="171"/>
      <c r="AN34" s="171"/>
      <c r="AO34" s="171"/>
    </row>
    <row r="35" spans="1:41" s="172" customFormat="1" ht="18.95" customHeight="1">
      <c r="A35" s="167">
        <f>IF('Výsledková listina (2015)'!D35&lt;&gt;"",A34+1,"")</f>
        <v>31</v>
      </c>
      <c r="B35" s="161">
        <v>17</v>
      </c>
      <c r="C35" s="168" t="str">
        <f>'[1]Startovní listina'!G64</f>
        <v>A</v>
      </c>
      <c r="D35" s="168">
        <f>'[1]Startovní listina'!B64</f>
        <v>69</v>
      </c>
      <c r="E35" s="169" t="str">
        <f>'[1]Startovní listina'!C64</f>
        <v>Pivec</v>
      </c>
      <c r="F35" s="169" t="str">
        <f>'[1]Startovní listina'!D64</f>
        <v>Jan</v>
      </c>
      <c r="G35" s="169">
        <f>'[1]Startovní listina'!E64</f>
        <v>1981</v>
      </c>
      <c r="H35" s="169" t="str">
        <f>'[1]Startovní listina'!F64</f>
        <v>HAL 3000 Brno</v>
      </c>
      <c r="I35" s="170">
        <v>9.4155092592592596E-2</v>
      </c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G35" s="171"/>
      <c r="AH35" s="171"/>
      <c r="AI35" s="171"/>
      <c r="AJ35" s="171"/>
      <c r="AK35" s="171"/>
      <c r="AL35" s="171"/>
      <c r="AM35" s="171"/>
      <c r="AN35" s="171"/>
      <c r="AO35" s="171"/>
    </row>
    <row r="36" spans="1:41" s="172" customFormat="1" ht="18.95" customHeight="1">
      <c r="A36" s="167">
        <f>IF('Výsledková listina (2015)'!D36&lt;&gt;"",A35+1,"")</f>
        <v>32</v>
      </c>
      <c r="B36" s="161">
        <v>9</v>
      </c>
      <c r="C36" s="168" t="str">
        <f>'[1]Startovní listina'!G52</f>
        <v>B</v>
      </c>
      <c r="D36" s="168">
        <f>'[1]Startovní listina'!B52</f>
        <v>54</v>
      </c>
      <c r="E36" s="169" t="str">
        <f>'[1]Startovní listina'!C52</f>
        <v>Skřivánek</v>
      </c>
      <c r="F36" s="169" t="str">
        <f>'[1]Startovní listina'!D52</f>
        <v>Petr</v>
      </c>
      <c r="G36" s="169">
        <f>'[1]Startovní listina'!E52</f>
        <v>1966</v>
      </c>
      <c r="H36" s="169" t="str">
        <f>'[1]Startovní listina'!F52</f>
        <v>LRS Vyškov</v>
      </c>
      <c r="I36" s="170">
        <v>9.4247685185185184E-2</v>
      </c>
      <c r="J36" s="171"/>
      <c r="K36" s="171"/>
      <c r="L36" s="171"/>
      <c r="M36" s="171"/>
      <c r="N36" s="171"/>
      <c r="O36" s="171"/>
      <c r="P36" s="171"/>
      <c r="Q36" s="171"/>
      <c r="R36" s="171"/>
      <c r="S36" s="171"/>
      <c r="T36" s="171"/>
      <c r="U36" s="171"/>
      <c r="V36" s="171"/>
      <c r="W36" s="171"/>
      <c r="X36" s="171"/>
      <c r="Y36" s="171"/>
      <c r="Z36" s="171"/>
      <c r="AA36" s="171"/>
      <c r="AB36" s="171"/>
      <c r="AC36" s="171"/>
      <c r="AD36" s="171"/>
      <c r="AE36" s="171"/>
      <c r="AF36" s="171"/>
      <c r="AG36" s="171"/>
      <c r="AH36" s="171"/>
      <c r="AI36" s="171"/>
      <c r="AJ36" s="171"/>
      <c r="AK36" s="171"/>
      <c r="AL36" s="171"/>
      <c r="AM36" s="171"/>
      <c r="AN36" s="171"/>
      <c r="AO36" s="171"/>
    </row>
    <row r="37" spans="1:41" s="172" customFormat="1" ht="18.95" customHeight="1">
      <c r="A37" s="167">
        <f>IF('Výsledková listina (2015)'!D37&lt;&gt;"",A36+1,"")</f>
        <v>33</v>
      </c>
      <c r="B37" s="161">
        <v>10</v>
      </c>
      <c r="C37" s="168" t="str">
        <f>'[1]Startovní listina'!G38</f>
        <v>B</v>
      </c>
      <c r="D37" s="168">
        <f>'[1]Startovní listina'!B38</f>
        <v>38</v>
      </c>
      <c r="E37" s="169" t="str">
        <f>'[1]Startovní listina'!C38</f>
        <v>Němec</v>
      </c>
      <c r="F37" s="169" t="str">
        <f>'[1]Startovní listina'!D38</f>
        <v>Roman</v>
      </c>
      <c r="G37" s="169">
        <f>'[1]Startovní listina'!E38</f>
        <v>1972</v>
      </c>
      <c r="H37" s="169" t="str">
        <f>'[1]Startovní listina'!F38</f>
        <v>Brna</v>
      </c>
      <c r="I37" s="170">
        <v>9.4351851851851853E-2</v>
      </c>
      <c r="J37" s="171"/>
      <c r="K37" s="171"/>
      <c r="L37" s="171"/>
      <c r="M37" s="171"/>
      <c r="N37" s="171"/>
      <c r="O37" s="171"/>
      <c r="P37" s="171"/>
      <c r="Q37" s="171"/>
      <c r="R37" s="171"/>
      <c r="S37" s="171"/>
      <c r="T37" s="171"/>
      <c r="U37" s="171"/>
      <c r="V37" s="171"/>
      <c r="W37" s="171"/>
      <c r="X37" s="171"/>
      <c r="Y37" s="171"/>
      <c r="Z37" s="171"/>
      <c r="AA37" s="171"/>
      <c r="AB37" s="171"/>
      <c r="AC37" s="171"/>
      <c r="AD37" s="171"/>
      <c r="AE37" s="171"/>
      <c r="AF37" s="171"/>
      <c r="AG37" s="171"/>
      <c r="AH37" s="171"/>
      <c r="AI37" s="171"/>
      <c r="AJ37" s="171"/>
      <c r="AK37" s="171"/>
      <c r="AL37" s="171"/>
      <c r="AM37" s="171"/>
      <c r="AN37" s="171"/>
      <c r="AO37" s="171"/>
    </row>
    <row r="38" spans="1:41" s="172" customFormat="1" ht="18.95" customHeight="1">
      <c r="A38" s="167">
        <f>IF('Výsledková listina (2015)'!D38&lt;&gt;"",A37+1,"")</f>
        <v>34</v>
      </c>
      <c r="B38" s="161">
        <v>11</v>
      </c>
      <c r="C38" s="168" t="str">
        <f>'[1]Startovní listina'!G39</f>
        <v>B</v>
      </c>
      <c r="D38" s="168">
        <f>'[1]Startovní listina'!B39</f>
        <v>40</v>
      </c>
      <c r="E38" s="169" t="str">
        <f>'[1]Startovní listina'!C39</f>
        <v>Kupka</v>
      </c>
      <c r="F38" s="169" t="str">
        <f>'[1]Startovní listina'!D39</f>
        <v>Pavel</v>
      </c>
      <c r="G38" s="169">
        <f>'[1]Startovní listina'!E39</f>
        <v>1975</v>
      </c>
      <c r="H38" s="169" t="str">
        <f>'[1]Startovní listina'!F39</f>
        <v>Lukovany</v>
      </c>
      <c r="I38" s="170">
        <v>9.4432870370370361E-2</v>
      </c>
      <c r="J38" s="171"/>
      <c r="K38" s="171"/>
      <c r="L38" s="171"/>
      <c r="M38" s="171"/>
      <c r="N38" s="171"/>
      <c r="O38" s="171"/>
      <c r="P38" s="171"/>
      <c r="Q38" s="171"/>
      <c r="R38" s="171"/>
      <c r="S38" s="171"/>
      <c r="T38" s="171"/>
      <c r="U38" s="171"/>
      <c r="V38" s="171"/>
      <c r="W38" s="171"/>
      <c r="X38" s="171"/>
      <c r="Y38" s="171"/>
      <c r="Z38" s="171"/>
      <c r="AA38" s="171"/>
      <c r="AB38" s="171"/>
      <c r="AC38" s="171"/>
      <c r="AD38" s="171"/>
      <c r="AE38" s="171"/>
      <c r="AF38" s="171"/>
      <c r="AG38" s="171"/>
      <c r="AH38" s="171"/>
      <c r="AI38" s="171"/>
      <c r="AJ38" s="171"/>
      <c r="AK38" s="171"/>
      <c r="AL38" s="171"/>
      <c r="AM38" s="171"/>
      <c r="AN38" s="171"/>
      <c r="AO38" s="171"/>
    </row>
    <row r="39" spans="1:41" s="172" customFormat="1" ht="18.95" customHeight="1">
      <c r="A39" s="167">
        <f>IF('Výsledková listina (2015)'!D39&lt;&gt;"",A38+1,"")</f>
        <v>35</v>
      </c>
      <c r="B39" s="161">
        <v>5</v>
      </c>
      <c r="C39" s="168" t="str">
        <f>'[1]Startovní listina'!G11</f>
        <v>C</v>
      </c>
      <c r="D39" s="168">
        <f>'[1]Startovní listina'!B11</f>
        <v>7</v>
      </c>
      <c r="E39" s="169" t="str">
        <f>'[1]Startovní listina'!C11</f>
        <v>Scherrer</v>
      </c>
      <c r="F39" s="169" t="str">
        <f>'[1]Startovní listina'!D11</f>
        <v>Jroslav</v>
      </c>
      <c r="G39" s="169">
        <f>'[1]Startovní listina'!E11</f>
        <v>1960</v>
      </c>
      <c r="H39" s="169" t="str">
        <f>'[1]Startovní listina'!F11</f>
        <v>Orel Moravské Budějovice</v>
      </c>
      <c r="I39" s="170">
        <v>9.481481481481481E-2</v>
      </c>
      <c r="J39" s="171"/>
      <c r="K39" s="171"/>
      <c r="L39" s="171"/>
      <c r="M39" s="171"/>
      <c r="N39" s="171"/>
      <c r="O39" s="171"/>
      <c r="P39" s="171"/>
      <c r="Q39" s="171"/>
      <c r="R39" s="171"/>
      <c r="S39" s="171"/>
      <c r="T39" s="171"/>
      <c r="U39" s="171"/>
      <c r="V39" s="171"/>
      <c r="W39" s="171"/>
      <c r="X39" s="171"/>
      <c r="Y39" s="171"/>
      <c r="Z39" s="171"/>
      <c r="AA39" s="171"/>
      <c r="AB39" s="171"/>
      <c r="AC39" s="171"/>
      <c r="AD39" s="171"/>
      <c r="AE39" s="171"/>
      <c r="AF39" s="171"/>
      <c r="AG39" s="171"/>
      <c r="AH39" s="171"/>
      <c r="AI39" s="171"/>
      <c r="AJ39" s="171"/>
      <c r="AK39" s="171"/>
      <c r="AL39" s="171"/>
      <c r="AM39" s="171"/>
      <c r="AN39" s="171"/>
      <c r="AO39" s="171"/>
    </row>
    <row r="40" spans="1:41" s="172" customFormat="1" ht="18.95" customHeight="1">
      <c r="A40" s="167">
        <f>IF('Výsledková listina (2015)'!D40&lt;&gt;"",A39+1,"")</f>
        <v>36</v>
      </c>
      <c r="B40" s="161">
        <v>12</v>
      </c>
      <c r="C40" s="168" t="str">
        <f>'[1]Startovní listina'!G53</f>
        <v>B</v>
      </c>
      <c r="D40" s="168">
        <f>'[1]Startovní listina'!B53</f>
        <v>55</v>
      </c>
      <c r="E40" s="169" t="str">
        <f>'[1]Startovní listina'!C53</f>
        <v>Navrátil</v>
      </c>
      <c r="F40" s="169" t="str">
        <f>'[1]Startovní listina'!D53</f>
        <v>Miroslav</v>
      </c>
      <c r="G40" s="169">
        <f>'[1]Startovní listina'!E53</f>
        <v>1971</v>
      </c>
      <c r="H40" s="169" t="str">
        <f>'[1]Startovní listina'!F53</f>
        <v>Tišnov</v>
      </c>
      <c r="I40" s="170">
        <v>9.5347222222222208E-2</v>
      </c>
      <c r="J40" s="171"/>
      <c r="K40" s="171"/>
      <c r="L40" s="171"/>
      <c r="M40" s="171"/>
      <c r="N40" s="171"/>
      <c r="O40" s="171"/>
      <c r="P40" s="171"/>
      <c r="Q40" s="171"/>
      <c r="R40" s="171"/>
      <c r="S40" s="171"/>
      <c r="T40" s="171"/>
      <c r="U40" s="171"/>
      <c r="V40" s="171"/>
      <c r="W40" s="171"/>
      <c r="X40" s="171"/>
      <c r="Y40" s="171"/>
      <c r="Z40" s="171"/>
      <c r="AA40" s="171"/>
      <c r="AB40" s="171"/>
      <c r="AC40" s="171"/>
      <c r="AD40" s="171"/>
      <c r="AE40" s="171"/>
      <c r="AF40" s="171"/>
      <c r="AG40" s="171"/>
      <c r="AH40" s="171"/>
      <c r="AI40" s="171"/>
      <c r="AJ40" s="171"/>
      <c r="AK40" s="171"/>
      <c r="AL40" s="171"/>
      <c r="AM40" s="171"/>
      <c r="AN40" s="171"/>
      <c r="AO40" s="171"/>
    </row>
    <row r="41" spans="1:41" s="172" customFormat="1" ht="18.95" customHeight="1">
      <c r="A41" s="167">
        <f>IF('Výsledková listina (2015)'!D41&lt;&gt;"",A40+1,"")</f>
        <v>37</v>
      </c>
      <c r="B41" s="161">
        <v>2</v>
      </c>
      <c r="C41" s="168" t="str">
        <f>'[1]Startovní listina'!G41</f>
        <v>G</v>
      </c>
      <c r="D41" s="168">
        <f>'[1]Startovní listina'!B41</f>
        <v>42</v>
      </c>
      <c r="E41" s="169" t="str">
        <f>'[1]Startovní listina'!C41</f>
        <v>Komárková</v>
      </c>
      <c r="F41" s="169" t="str">
        <f>'[1]Startovní listina'!D41</f>
        <v>Zdeňka</v>
      </c>
      <c r="G41" s="169">
        <f>'[1]Startovní listina'!E41</f>
        <v>1974</v>
      </c>
      <c r="H41" s="169" t="str">
        <f>'[1]Startovní listina'!F41</f>
        <v>SDH Bolešín</v>
      </c>
      <c r="I41" s="170">
        <v>9.5659722222222229E-2</v>
      </c>
      <c r="J41" s="171"/>
      <c r="K41" s="171"/>
      <c r="L41" s="171"/>
      <c r="M41" s="171"/>
      <c r="N41" s="171"/>
      <c r="O41" s="171"/>
      <c r="P41" s="171"/>
      <c r="Q41" s="171"/>
      <c r="R41" s="171"/>
      <c r="S41" s="171"/>
      <c r="T41" s="171"/>
      <c r="U41" s="171"/>
      <c r="V41" s="171"/>
      <c r="W41" s="171"/>
      <c r="X41" s="171"/>
      <c r="Y41" s="171"/>
      <c r="Z41" s="171"/>
      <c r="AA41" s="171"/>
      <c r="AB41" s="171"/>
      <c r="AC41" s="171"/>
      <c r="AD41" s="171"/>
      <c r="AE41" s="171"/>
      <c r="AF41" s="171"/>
      <c r="AG41" s="171"/>
      <c r="AH41" s="171"/>
      <c r="AI41" s="171"/>
      <c r="AJ41" s="171"/>
      <c r="AK41" s="171"/>
      <c r="AL41" s="171"/>
      <c r="AM41" s="171"/>
      <c r="AN41" s="171"/>
      <c r="AO41" s="171"/>
    </row>
    <row r="42" spans="1:41" s="172" customFormat="1" ht="18.95" customHeight="1">
      <c r="A42" s="167">
        <f>IF('Výsledková listina (2015)'!D42&lt;&gt;"",A41+1,"")</f>
        <v>38</v>
      </c>
      <c r="B42" s="161">
        <v>18</v>
      </c>
      <c r="C42" s="168" t="str">
        <f>'[1]Startovní listina'!G42</f>
        <v>A</v>
      </c>
      <c r="D42" s="168">
        <f>'[1]Startovní listina'!B42</f>
        <v>43</v>
      </c>
      <c r="E42" s="169" t="str">
        <f>'[1]Startovní listina'!C42</f>
        <v>Krejčí</v>
      </c>
      <c r="F42" s="169" t="str">
        <f>'[1]Startovní listina'!D42</f>
        <v>Tomáš</v>
      </c>
      <c r="G42" s="169">
        <f>'[1]Startovní listina'!E42</f>
        <v>1986</v>
      </c>
      <c r="H42" s="169" t="str">
        <f>'[1]Startovní listina'!F42</f>
        <v>Liga 100 Olomouc</v>
      </c>
      <c r="I42" s="170">
        <v>9.7152777777777768E-2</v>
      </c>
      <c r="J42" s="171"/>
      <c r="K42" s="171"/>
      <c r="L42" s="171"/>
      <c r="M42" s="171"/>
      <c r="N42" s="171"/>
      <c r="O42" s="171"/>
      <c r="P42" s="171"/>
      <c r="Q42" s="171"/>
      <c r="R42" s="171"/>
      <c r="S42" s="171"/>
      <c r="T42" s="171"/>
      <c r="U42" s="171"/>
      <c r="V42" s="171"/>
      <c r="W42" s="171"/>
      <c r="X42" s="171"/>
      <c r="Y42" s="171"/>
      <c r="Z42" s="171"/>
      <c r="AA42" s="171"/>
      <c r="AB42" s="171"/>
      <c r="AC42" s="171"/>
      <c r="AD42" s="171"/>
      <c r="AE42" s="171"/>
      <c r="AF42" s="171"/>
      <c r="AG42" s="171"/>
      <c r="AH42" s="171"/>
      <c r="AI42" s="171"/>
      <c r="AJ42" s="171"/>
      <c r="AK42" s="171"/>
      <c r="AL42" s="171"/>
      <c r="AM42" s="171"/>
      <c r="AN42" s="171"/>
      <c r="AO42" s="171"/>
    </row>
    <row r="43" spans="1:41" s="172" customFormat="1" ht="18.95" customHeight="1">
      <c r="A43" s="167">
        <f>IF('Výsledková listina (2015)'!D43&lt;&gt;"",A42+1,"")</f>
        <v>39</v>
      </c>
      <c r="B43" s="161">
        <v>13</v>
      </c>
      <c r="C43" s="168" t="str">
        <f>'[1]Startovní listina'!G19</f>
        <v>B</v>
      </c>
      <c r="D43" s="168">
        <f>'[1]Startovní listina'!B19</f>
        <v>16</v>
      </c>
      <c r="E43" s="169" t="str">
        <f>'[1]Startovní listina'!C19</f>
        <v>Janek</v>
      </c>
      <c r="F43" s="169" t="str">
        <f>'[1]Startovní listina'!D19</f>
        <v>Petr</v>
      </c>
      <c r="G43" s="169">
        <f>'[1]Startovní listina'!E19</f>
        <v>1969</v>
      </c>
      <c r="H43" s="169" t="str">
        <f>'[1]Startovní listina'!F19</f>
        <v>Brno</v>
      </c>
      <c r="I43" s="170">
        <v>9.7905092592592599E-2</v>
      </c>
      <c r="J43" s="171"/>
      <c r="K43" s="171"/>
      <c r="L43" s="171"/>
      <c r="M43" s="171"/>
      <c r="N43" s="171"/>
      <c r="O43" s="171"/>
      <c r="P43" s="171"/>
      <c r="Q43" s="171"/>
      <c r="R43" s="171"/>
      <c r="S43" s="171"/>
      <c r="T43" s="171"/>
      <c r="U43" s="171"/>
      <c r="V43" s="171"/>
      <c r="W43" s="171"/>
      <c r="X43" s="171"/>
      <c r="Y43" s="171"/>
      <c r="Z43" s="171"/>
      <c r="AA43" s="171"/>
      <c r="AB43" s="171"/>
      <c r="AC43" s="171"/>
      <c r="AD43" s="171"/>
      <c r="AE43" s="171"/>
      <c r="AF43" s="171"/>
      <c r="AG43" s="171"/>
      <c r="AH43" s="171"/>
      <c r="AI43" s="171"/>
      <c r="AJ43" s="171"/>
      <c r="AK43" s="171"/>
      <c r="AL43" s="171"/>
      <c r="AM43" s="171"/>
      <c r="AN43" s="171"/>
      <c r="AO43" s="171"/>
    </row>
    <row r="44" spans="1:41" s="172" customFormat="1" ht="18.95" customHeight="1">
      <c r="A44" s="167">
        <f>IF('Výsledková listina (2015)'!D44&lt;&gt;"",A43+1,"")</f>
        <v>40</v>
      </c>
      <c r="B44" s="161">
        <v>19</v>
      </c>
      <c r="C44" s="168" t="str">
        <f>'[1]Startovní listina'!G6</f>
        <v>A</v>
      </c>
      <c r="D44" s="168">
        <f>'[1]Startovní listina'!B6</f>
        <v>2</v>
      </c>
      <c r="E44" s="169" t="str">
        <f>'[1]Startovní listina'!C6</f>
        <v>Hübner</v>
      </c>
      <c r="F44" s="169" t="str">
        <f>'[1]Startovní listina'!D6</f>
        <v>Tomáš</v>
      </c>
      <c r="G44" s="169">
        <f>'[1]Startovní listina'!E6</f>
        <v>1979</v>
      </c>
      <c r="H44" s="169" t="str">
        <f>'[1]Startovní listina'!F6</f>
        <v>SDH Bolešín</v>
      </c>
      <c r="I44" s="170">
        <v>9.824074074074074E-2</v>
      </c>
      <c r="J44" s="171"/>
      <c r="K44" s="171"/>
      <c r="L44" s="171"/>
      <c r="M44" s="171"/>
      <c r="N44" s="171"/>
      <c r="O44" s="171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1"/>
      <c r="AA44" s="171"/>
      <c r="AB44" s="171"/>
      <c r="AC44" s="171"/>
      <c r="AD44" s="171"/>
      <c r="AE44" s="171"/>
      <c r="AF44" s="171"/>
      <c r="AG44" s="171"/>
      <c r="AH44" s="171"/>
      <c r="AI44" s="171"/>
      <c r="AJ44" s="171"/>
      <c r="AK44" s="171"/>
      <c r="AL44" s="171"/>
      <c r="AM44" s="171"/>
      <c r="AN44" s="171"/>
      <c r="AO44" s="171"/>
    </row>
    <row r="45" spans="1:41" s="172" customFormat="1" ht="18.95" customHeight="1">
      <c r="A45" s="167">
        <f>IF('Výsledková listina (2015)'!D45&lt;&gt;"",A44+1,"")</f>
        <v>41</v>
      </c>
      <c r="B45" s="161">
        <v>20</v>
      </c>
      <c r="C45" s="168" t="str">
        <f>'[1]Startovní listina'!G30</f>
        <v>A</v>
      </c>
      <c r="D45" s="168">
        <f>'[1]Startovní listina'!B30</f>
        <v>29</v>
      </c>
      <c r="E45" s="169" t="str">
        <f>'[1]Startovní listina'!C30</f>
        <v>Kolman</v>
      </c>
      <c r="F45" s="169" t="str">
        <f>'[1]Startovní listina'!D30</f>
        <v>Jakub</v>
      </c>
      <c r="G45" s="169">
        <f>'[1]Startovní listina'!E30</f>
        <v>1976</v>
      </c>
      <c r="H45" s="169" t="str">
        <f>'[1]Startovní listina'!F30</f>
        <v>Posilovna Průvan</v>
      </c>
      <c r="I45" s="170">
        <v>0.10087962962962964</v>
      </c>
      <c r="J45" s="171"/>
      <c r="K45" s="171"/>
      <c r="L45" s="171"/>
      <c r="M45" s="171"/>
      <c r="N45" s="171"/>
      <c r="O45" s="171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1"/>
      <c r="AA45" s="171"/>
      <c r="AB45" s="171"/>
      <c r="AC45" s="171"/>
      <c r="AD45" s="171"/>
      <c r="AE45" s="171"/>
      <c r="AF45" s="171"/>
      <c r="AG45" s="171"/>
      <c r="AH45" s="171"/>
      <c r="AI45" s="171"/>
      <c r="AJ45" s="171"/>
      <c r="AK45" s="171"/>
      <c r="AL45" s="171"/>
      <c r="AM45" s="171"/>
      <c r="AN45" s="171"/>
      <c r="AO45" s="171"/>
    </row>
    <row r="46" spans="1:41" s="172" customFormat="1" ht="18.95" customHeight="1">
      <c r="A46" s="167">
        <f>IF('Výsledková listina (2015)'!D46&lt;&gt;"",A45+1,"")</f>
        <v>42</v>
      </c>
      <c r="B46" s="161">
        <v>1</v>
      </c>
      <c r="C46" s="168" t="str">
        <f>'[1]Startovní listina'!G31</f>
        <v>D</v>
      </c>
      <c r="D46" s="168">
        <f>'[1]Startovní listina'!B31</f>
        <v>30</v>
      </c>
      <c r="E46" s="169" t="str">
        <f>'[1]Startovní listina'!C31</f>
        <v>Kaše</v>
      </c>
      <c r="F46" s="169" t="str">
        <f>'[1]Startovní listina'!D31</f>
        <v>Jaroslav</v>
      </c>
      <c r="G46" s="169">
        <f>'[1]Startovní listina'!E31</f>
        <v>1953</v>
      </c>
      <c r="H46" s="169" t="str">
        <f>'[1]Startovní listina'!F31</f>
        <v>Club běžeckých outsiderů</v>
      </c>
      <c r="I46" s="170">
        <v>0.10105324074074074</v>
      </c>
      <c r="J46" s="171"/>
      <c r="K46" s="171"/>
      <c r="L46" s="171"/>
      <c r="M46" s="171"/>
      <c r="N46" s="171"/>
      <c r="O46" s="171"/>
      <c r="P46" s="171"/>
      <c r="Q46" s="171"/>
      <c r="R46" s="171"/>
      <c r="S46" s="171"/>
      <c r="T46" s="171"/>
      <c r="U46" s="171"/>
      <c r="V46" s="171"/>
      <c r="W46" s="171"/>
      <c r="X46" s="171"/>
      <c r="Y46" s="171"/>
      <c r="Z46" s="171"/>
      <c r="AA46" s="171"/>
      <c r="AB46" s="171"/>
      <c r="AC46" s="171"/>
      <c r="AD46" s="171"/>
      <c r="AE46" s="171"/>
      <c r="AF46" s="171"/>
      <c r="AG46" s="171"/>
      <c r="AH46" s="171"/>
      <c r="AI46" s="171"/>
      <c r="AJ46" s="171"/>
      <c r="AK46" s="171"/>
      <c r="AL46" s="171"/>
      <c r="AM46" s="171"/>
      <c r="AN46" s="171"/>
      <c r="AO46" s="171"/>
    </row>
    <row r="47" spans="1:41" s="172" customFormat="1" ht="18.95" customHeight="1">
      <c r="A47" s="167">
        <f>IF('Výsledková listina (2015)'!D47&lt;&gt;"",A46+1,"")</f>
        <v>43</v>
      </c>
      <c r="B47" s="161">
        <v>14</v>
      </c>
      <c r="C47" s="168" t="str">
        <f>'[1]Startovní listina'!G50</f>
        <v>B</v>
      </c>
      <c r="D47" s="168">
        <f>'[1]Startovní listina'!B50</f>
        <v>51</v>
      </c>
      <c r="E47" s="169" t="str">
        <f>'[1]Startovní listina'!C50</f>
        <v>Čech</v>
      </c>
      <c r="F47" s="169" t="str">
        <f>'[1]Startovní listina'!D50</f>
        <v>Ladislav</v>
      </c>
      <c r="G47" s="169">
        <f>'[1]Startovní listina'!E50</f>
        <v>1973</v>
      </c>
      <c r="H47" s="169" t="str">
        <f>'[1]Startovní listina'!F50</f>
        <v>Mokrá</v>
      </c>
      <c r="I47" s="170">
        <v>0.10128472222222222</v>
      </c>
      <c r="J47" s="171"/>
      <c r="K47" s="171"/>
      <c r="L47" s="171"/>
      <c r="M47" s="171"/>
      <c r="N47" s="171"/>
      <c r="O47" s="171"/>
      <c r="P47" s="171"/>
      <c r="Q47" s="171"/>
      <c r="R47" s="171"/>
      <c r="S47" s="171"/>
      <c r="T47" s="171"/>
      <c r="U47" s="171"/>
      <c r="V47" s="171"/>
      <c r="W47" s="171"/>
      <c r="X47" s="171"/>
      <c r="Y47" s="171"/>
      <c r="Z47" s="171"/>
      <c r="AA47" s="171"/>
      <c r="AB47" s="171"/>
      <c r="AC47" s="171"/>
      <c r="AD47" s="171"/>
      <c r="AE47" s="171"/>
      <c r="AF47" s="171"/>
      <c r="AG47" s="171"/>
      <c r="AH47" s="171"/>
      <c r="AI47" s="171"/>
      <c r="AJ47" s="171"/>
      <c r="AK47" s="171"/>
      <c r="AL47" s="171"/>
      <c r="AM47" s="171"/>
      <c r="AN47" s="171"/>
      <c r="AO47" s="171"/>
    </row>
    <row r="48" spans="1:41" s="172" customFormat="1" ht="18.95" customHeight="1">
      <c r="A48" s="167">
        <f>IF('Výsledková listina (2015)'!D48&lt;&gt;"",A47+1,"")</f>
        <v>44</v>
      </c>
      <c r="B48" s="161">
        <v>2</v>
      </c>
      <c r="C48" s="168" t="str">
        <f>'[1]Startovní listina'!G29</f>
        <v>D</v>
      </c>
      <c r="D48" s="168">
        <f>'[1]Startovní listina'!B29</f>
        <v>28</v>
      </c>
      <c r="E48" s="169" t="str">
        <f>'[1]Startovní listina'!C29</f>
        <v>Mareš</v>
      </c>
      <c r="F48" s="169" t="str">
        <f>'[1]Startovní listina'!D29</f>
        <v>Bohumil</v>
      </c>
      <c r="G48" s="169">
        <f>'[1]Startovní listina'!E29</f>
        <v>1951</v>
      </c>
      <c r="H48" s="169" t="str">
        <f>'[1]Startovní listina'!F29</f>
        <v>LEAR Brno</v>
      </c>
      <c r="I48" s="170">
        <v>0.10151620370370369</v>
      </c>
      <c r="J48" s="171"/>
      <c r="K48" s="171"/>
      <c r="L48" s="171"/>
      <c r="M48" s="171"/>
      <c r="N48" s="171"/>
      <c r="O48" s="171"/>
      <c r="P48" s="171"/>
      <c r="Q48" s="171"/>
      <c r="R48" s="171"/>
      <c r="S48" s="171"/>
      <c r="T48" s="171"/>
      <c r="U48" s="171"/>
      <c r="V48" s="171"/>
      <c r="W48" s="171"/>
      <c r="X48" s="171"/>
      <c r="Y48" s="171"/>
      <c r="Z48" s="171"/>
      <c r="AA48" s="171"/>
      <c r="AB48" s="171"/>
      <c r="AC48" s="171"/>
      <c r="AD48" s="171"/>
      <c r="AE48" s="171"/>
      <c r="AF48" s="171"/>
      <c r="AG48" s="171"/>
      <c r="AH48" s="171"/>
      <c r="AI48" s="171"/>
      <c r="AJ48" s="171"/>
      <c r="AK48" s="171"/>
      <c r="AL48" s="171"/>
      <c r="AM48" s="171"/>
      <c r="AN48" s="171"/>
      <c r="AO48" s="171"/>
    </row>
    <row r="49" spans="1:41" s="172" customFormat="1" ht="18.95" customHeight="1">
      <c r="A49" s="167">
        <f>IF('Výsledková listina (2015)'!D49&lt;&gt;"",A48+1,"")</f>
        <v>45</v>
      </c>
      <c r="B49" s="161">
        <v>15</v>
      </c>
      <c r="C49" s="168" t="str">
        <f>'[1]Startovní listina'!G18</f>
        <v>B</v>
      </c>
      <c r="D49" s="168">
        <f>'[1]Startovní listina'!B18</f>
        <v>14</v>
      </c>
      <c r="E49" s="169" t="str">
        <f>'[1]Startovní listina'!C18</f>
        <v>Zavadil</v>
      </c>
      <c r="F49" s="169" t="str">
        <f>'[1]Startovní listina'!D18</f>
        <v>Alexandr</v>
      </c>
      <c r="G49" s="169">
        <f>'[1]Startovní listina'!E18</f>
        <v>1966</v>
      </c>
      <c r="H49" s="169" t="str">
        <f>'[1]Startovní listina'!F18</f>
        <v>Jeseník</v>
      </c>
      <c r="I49" s="170">
        <v>0.10186342592592594</v>
      </c>
      <c r="J49" s="171"/>
      <c r="K49" s="171"/>
      <c r="L49" s="171"/>
      <c r="M49" s="171"/>
      <c r="N49" s="171"/>
      <c r="O49" s="171"/>
      <c r="P49" s="171"/>
      <c r="Q49" s="171"/>
      <c r="R49" s="171"/>
      <c r="S49" s="171"/>
      <c r="T49" s="171"/>
      <c r="U49" s="171"/>
      <c r="V49" s="171"/>
      <c r="W49" s="171"/>
      <c r="X49" s="171"/>
      <c r="Y49" s="171"/>
      <c r="Z49" s="171"/>
      <c r="AA49" s="171"/>
      <c r="AB49" s="171"/>
      <c r="AC49" s="171"/>
      <c r="AD49" s="171"/>
      <c r="AE49" s="171"/>
      <c r="AF49" s="171"/>
      <c r="AG49" s="171"/>
      <c r="AH49" s="171"/>
      <c r="AI49" s="171"/>
      <c r="AJ49" s="171"/>
      <c r="AK49" s="171"/>
      <c r="AL49" s="171"/>
      <c r="AM49" s="171"/>
      <c r="AN49" s="171"/>
      <c r="AO49" s="171"/>
    </row>
    <row r="50" spans="1:41" s="172" customFormat="1" ht="18.95" customHeight="1">
      <c r="A50" s="167">
        <f>IF('Výsledková listina (2015)'!D50&lt;&gt;"",A49+1,"")</f>
        <v>46</v>
      </c>
      <c r="B50" s="161">
        <v>16</v>
      </c>
      <c r="C50" s="168" t="str">
        <f>'[1]Startovní listina'!G17</f>
        <v>B</v>
      </c>
      <c r="D50" s="168">
        <f>'[1]Startovní listina'!B17</f>
        <v>13</v>
      </c>
      <c r="E50" s="169" t="str">
        <f>'[1]Startovní listina'!C17</f>
        <v>Hejtmánek</v>
      </c>
      <c r="F50" s="169" t="str">
        <f>'[1]Startovní listina'!D17</f>
        <v>Miroslav</v>
      </c>
      <c r="G50" s="169">
        <f>'[1]Startovní listina'!E17</f>
        <v>1970</v>
      </c>
      <c r="H50" s="169" t="str">
        <f>'[1]Startovní listina'!F17</f>
        <v>Brno</v>
      </c>
      <c r="I50" s="170">
        <v>0.10187499999999999</v>
      </c>
      <c r="J50" s="171"/>
      <c r="K50" s="171"/>
      <c r="L50" s="171"/>
      <c r="M50" s="171"/>
      <c r="N50" s="171"/>
      <c r="O50" s="171"/>
      <c r="P50" s="171"/>
      <c r="Q50" s="171"/>
      <c r="R50" s="171"/>
      <c r="S50" s="171"/>
      <c r="T50" s="171"/>
      <c r="U50" s="171"/>
      <c r="V50" s="171"/>
      <c r="W50" s="171"/>
      <c r="X50" s="171"/>
      <c r="Y50" s="171"/>
      <c r="Z50" s="171"/>
      <c r="AA50" s="171"/>
      <c r="AB50" s="171"/>
      <c r="AC50" s="171"/>
      <c r="AD50" s="171"/>
      <c r="AE50" s="171"/>
      <c r="AF50" s="171"/>
      <c r="AG50" s="171"/>
      <c r="AH50" s="171"/>
      <c r="AI50" s="171"/>
      <c r="AJ50" s="171"/>
      <c r="AK50" s="171"/>
      <c r="AL50" s="171"/>
      <c r="AM50" s="171"/>
      <c r="AN50" s="171"/>
      <c r="AO50" s="171"/>
    </row>
    <row r="51" spans="1:41" s="172" customFormat="1" ht="18.95" customHeight="1">
      <c r="A51" s="167">
        <f>IF('Výsledková listina (2015)'!D51&lt;&gt;"",A50+1,"")</f>
        <v>47</v>
      </c>
      <c r="B51" s="161">
        <v>21</v>
      </c>
      <c r="C51" s="168" t="str">
        <f>'[1]Startovní listina'!G24</f>
        <v>A</v>
      </c>
      <c r="D51" s="168">
        <f>'[1]Startovní listina'!B24</f>
        <v>22</v>
      </c>
      <c r="E51" s="169" t="str">
        <f>'[1]Startovní listina'!C24</f>
        <v>Špičák</v>
      </c>
      <c r="F51" s="169" t="str">
        <f>'[1]Startovní listina'!D24</f>
        <v>Pavel</v>
      </c>
      <c r="G51" s="169">
        <f>'[1]Startovní listina'!E24</f>
        <v>1978</v>
      </c>
      <c r="H51" s="169" t="str">
        <f>'[1]Startovní listina'!F24</f>
        <v>Vyškov</v>
      </c>
      <c r="I51" s="170">
        <v>0.10216435185185185</v>
      </c>
      <c r="J51" s="171"/>
      <c r="K51" s="171"/>
      <c r="L51" s="171"/>
      <c r="M51" s="171"/>
      <c r="N51" s="171"/>
      <c r="O51" s="171"/>
      <c r="P51" s="171"/>
      <c r="Q51" s="171"/>
      <c r="R51" s="171"/>
      <c r="S51" s="171"/>
      <c r="T51" s="171"/>
      <c r="U51" s="171"/>
      <c r="V51" s="171"/>
      <c r="W51" s="171"/>
      <c r="X51" s="171"/>
      <c r="Y51" s="171"/>
      <c r="Z51" s="171"/>
      <c r="AA51" s="171"/>
      <c r="AB51" s="171"/>
      <c r="AC51" s="171"/>
      <c r="AD51" s="171"/>
      <c r="AE51" s="171"/>
      <c r="AF51" s="171"/>
      <c r="AG51" s="171"/>
      <c r="AH51" s="171"/>
      <c r="AI51" s="171"/>
      <c r="AJ51" s="171"/>
      <c r="AK51" s="171"/>
      <c r="AL51" s="171"/>
      <c r="AM51" s="171"/>
      <c r="AN51" s="171"/>
      <c r="AO51" s="171"/>
    </row>
    <row r="52" spans="1:41" s="172" customFormat="1" ht="18.95" customHeight="1">
      <c r="A52" s="167">
        <f>IF('Výsledková listina (2015)'!D52&lt;&gt;"",A51+1,"")</f>
        <v>48</v>
      </c>
      <c r="B52" s="161">
        <v>22</v>
      </c>
      <c r="C52" s="168" t="str">
        <f>'[1]Startovní listina'!G37</f>
        <v>A</v>
      </c>
      <c r="D52" s="168">
        <f>'[1]Startovní listina'!B37</f>
        <v>37</v>
      </c>
      <c r="E52" s="169" t="str">
        <f>'[1]Startovní listina'!C37</f>
        <v>Lenhart</v>
      </c>
      <c r="F52" s="169" t="str">
        <f>'[1]Startovní listina'!D37</f>
        <v>Vít</v>
      </c>
      <c r="G52" s="169">
        <f>'[1]Startovní listina'!E37</f>
        <v>1982</v>
      </c>
      <c r="H52" s="169" t="str">
        <f>'[1]Startovní listina'!F37</f>
        <v>Liga 100 Olomouc</v>
      </c>
      <c r="I52" s="170">
        <v>0.10292824074074074</v>
      </c>
      <c r="J52" s="171"/>
      <c r="K52" s="171"/>
      <c r="L52" s="171"/>
      <c r="M52" s="171"/>
      <c r="N52" s="171"/>
      <c r="O52" s="171"/>
      <c r="P52" s="171"/>
      <c r="Q52" s="171"/>
      <c r="R52" s="171"/>
      <c r="S52" s="171"/>
      <c r="T52" s="171"/>
      <c r="U52" s="171"/>
      <c r="V52" s="171"/>
      <c r="W52" s="171"/>
      <c r="X52" s="171"/>
      <c r="Y52" s="171"/>
      <c r="Z52" s="171"/>
      <c r="AA52" s="171"/>
      <c r="AB52" s="171"/>
      <c r="AC52" s="171"/>
      <c r="AD52" s="171"/>
      <c r="AE52" s="171"/>
      <c r="AF52" s="171"/>
      <c r="AG52" s="171"/>
      <c r="AH52" s="171"/>
      <c r="AI52" s="171"/>
      <c r="AJ52" s="171"/>
      <c r="AK52" s="171"/>
      <c r="AL52" s="171"/>
      <c r="AM52" s="171"/>
      <c r="AN52" s="171"/>
      <c r="AO52" s="171"/>
    </row>
    <row r="53" spans="1:41" s="172" customFormat="1" ht="18.95" customHeight="1">
      <c r="A53" s="167">
        <f>IF('Výsledková listina (2015)'!D53&lt;&gt;"",A52+1,"")</f>
        <v>49</v>
      </c>
      <c r="B53" s="161">
        <v>23</v>
      </c>
      <c r="C53" s="168" t="str">
        <f>'[1]Startovní listina'!G48</f>
        <v>A</v>
      </c>
      <c r="D53" s="168">
        <f>'[1]Startovní listina'!B48</f>
        <v>49</v>
      </c>
      <c r="E53" s="169" t="str">
        <f>'[1]Startovní listina'!C48</f>
        <v>Žejšek</v>
      </c>
      <c r="F53" s="169" t="str">
        <f>'[1]Startovní listina'!D48</f>
        <v>Martin</v>
      </c>
      <c r="G53" s="169">
        <f>'[1]Startovní listina'!E48</f>
        <v>1984</v>
      </c>
      <c r="H53" s="169" t="str">
        <f>'[1]Startovní listina'!F48</f>
        <v>Kašpaři VM</v>
      </c>
      <c r="I53" s="170">
        <v>0.10532407407407407</v>
      </c>
      <c r="J53" s="171"/>
      <c r="K53" s="171"/>
      <c r="L53" s="171"/>
      <c r="M53" s="171"/>
      <c r="N53" s="171"/>
      <c r="O53" s="171"/>
      <c r="P53" s="171"/>
      <c r="Q53" s="171"/>
      <c r="R53" s="171"/>
      <c r="S53" s="171"/>
      <c r="T53" s="171"/>
      <c r="U53" s="171"/>
      <c r="V53" s="171"/>
      <c r="W53" s="171"/>
      <c r="X53" s="171"/>
      <c r="Y53" s="171"/>
      <c r="Z53" s="171"/>
      <c r="AA53" s="171"/>
      <c r="AB53" s="171"/>
      <c r="AC53" s="171"/>
      <c r="AD53" s="171"/>
      <c r="AE53" s="171"/>
      <c r="AF53" s="171"/>
      <c r="AG53" s="171"/>
      <c r="AH53" s="171"/>
      <c r="AI53" s="171"/>
      <c r="AJ53" s="171"/>
      <c r="AK53" s="171"/>
      <c r="AL53" s="171"/>
      <c r="AM53" s="171"/>
      <c r="AN53" s="171"/>
      <c r="AO53" s="171"/>
    </row>
    <row r="54" spans="1:41" s="172" customFormat="1" ht="18.95" customHeight="1">
      <c r="A54" s="167">
        <f>IF('Výsledková listina (2015)'!D54&lt;&gt;"",A53+1,"")</f>
        <v>50</v>
      </c>
      <c r="B54" s="161">
        <v>2</v>
      </c>
      <c r="C54" s="168" t="str">
        <f>'[1]Startovní listina'!G49</f>
        <v>F</v>
      </c>
      <c r="D54" s="168">
        <f>'[1]Startovní listina'!B49</f>
        <v>50</v>
      </c>
      <c r="E54" s="169" t="str">
        <f>'[1]Startovní listina'!C49</f>
        <v>Kopecká</v>
      </c>
      <c r="F54" s="169" t="str">
        <f>'[1]Startovní listina'!D49</f>
        <v>Michaela</v>
      </c>
      <c r="G54" s="169">
        <f>'[1]Startovní listina'!E49</f>
        <v>1982</v>
      </c>
      <c r="H54" s="169" t="str">
        <f>'[1]Startovní listina'!F49</f>
        <v>Kometky Boskovice</v>
      </c>
      <c r="I54" s="170">
        <v>0.10532407407407407</v>
      </c>
      <c r="J54" s="171"/>
      <c r="K54" s="171"/>
      <c r="L54" s="171"/>
      <c r="M54" s="171"/>
      <c r="N54" s="171"/>
      <c r="O54" s="171"/>
      <c r="P54" s="171"/>
      <c r="Q54" s="171"/>
      <c r="R54" s="171"/>
      <c r="S54" s="171"/>
      <c r="T54" s="171"/>
      <c r="U54" s="171"/>
      <c r="V54" s="171"/>
      <c r="W54" s="171"/>
      <c r="X54" s="171"/>
      <c r="Y54" s="171"/>
      <c r="Z54" s="171"/>
      <c r="AA54" s="171"/>
      <c r="AB54" s="171"/>
      <c r="AC54" s="171"/>
      <c r="AD54" s="171"/>
      <c r="AE54" s="171"/>
      <c r="AF54" s="171"/>
      <c r="AG54" s="171"/>
      <c r="AH54" s="171"/>
      <c r="AI54" s="171"/>
      <c r="AJ54" s="171"/>
      <c r="AK54" s="171"/>
      <c r="AL54" s="171"/>
      <c r="AM54" s="171"/>
      <c r="AN54" s="171"/>
      <c r="AO54" s="171"/>
    </row>
    <row r="55" spans="1:41" s="172" customFormat="1" ht="18.95" customHeight="1">
      <c r="A55" s="167">
        <f>IF('Výsledková listina (2015)'!D55&lt;&gt;"",A54+1,"")</f>
        <v>51</v>
      </c>
      <c r="B55" s="161">
        <v>24</v>
      </c>
      <c r="C55" s="168" t="str">
        <f>'[1]Startovní listina'!G62</f>
        <v>A</v>
      </c>
      <c r="D55" s="168">
        <f>'[1]Startovní listina'!B62</f>
        <v>64</v>
      </c>
      <c r="E55" s="169" t="str">
        <f>'[1]Startovní listina'!C62</f>
        <v>Milka</v>
      </c>
      <c r="F55" s="169" t="str">
        <f>'[1]Startovní listina'!D62</f>
        <v>Zdeněk</v>
      </c>
      <c r="G55" s="169">
        <f>'[1]Startovní listina'!E62</f>
        <v>1984</v>
      </c>
      <c r="H55" s="169" t="str">
        <f>'[1]Startovní listina'!F62</f>
        <v>Brno</v>
      </c>
      <c r="I55" s="170">
        <v>0.10547453703703703</v>
      </c>
      <c r="J55" s="171"/>
      <c r="K55" s="171"/>
      <c r="L55" s="171"/>
      <c r="M55" s="171"/>
      <c r="N55" s="171"/>
      <c r="O55" s="171"/>
      <c r="P55" s="171"/>
      <c r="Q55" s="171"/>
      <c r="R55" s="171"/>
      <c r="S55" s="171"/>
      <c r="T55" s="171"/>
      <c r="U55" s="171"/>
      <c r="V55" s="171"/>
      <c r="W55" s="171"/>
      <c r="X55" s="171"/>
      <c r="Y55" s="171"/>
      <c r="Z55" s="171"/>
      <c r="AA55" s="171"/>
      <c r="AB55" s="171"/>
      <c r="AC55" s="171"/>
      <c r="AD55" s="171"/>
      <c r="AE55" s="171"/>
      <c r="AF55" s="171"/>
      <c r="AG55" s="171"/>
      <c r="AH55" s="171"/>
      <c r="AI55" s="171"/>
      <c r="AJ55" s="171"/>
      <c r="AK55" s="171"/>
      <c r="AL55" s="171"/>
      <c r="AM55" s="171"/>
      <c r="AN55" s="171"/>
      <c r="AO55" s="171"/>
    </row>
    <row r="56" spans="1:41" s="172" customFormat="1" ht="18.95" customHeight="1">
      <c r="A56" s="167">
        <f>IF('Výsledková listina (2015)'!D56&lt;&gt;"",A55+1,"")</f>
        <v>52</v>
      </c>
      <c r="B56" s="161">
        <v>3</v>
      </c>
      <c r="C56" s="168" t="str">
        <f>'[1]Startovní listina'!G44</f>
        <v>F</v>
      </c>
      <c r="D56" s="168">
        <f>'[1]Startovní listina'!B44</f>
        <v>45</v>
      </c>
      <c r="E56" s="169" t="str">
        <f>'[1]Startovní listina'!C44</f>
        <v>Lauterbachová</v>
      </c>
      <c r="F56" s="169" t="str">
        <f>'[1]Startovní listina'!D44</f>
        <v>Lucie</v>
      </c>
      <c r="G56" s="169">
        <f>'[1]Startovní listina'!E44</f>
        <v>1981</v>
      </c>
      <c r="H56" s="169" t="str">
        <f>'[1]Startovní listina'!F44</f>
        <v>Líšnice</v>
      </c>
      <c r="I56" s="170">
        <v>0.10699074074074073</v>
      </c>
      <c r="J56" s="171"/>
      <c r="K56" s="171"/>
      <c r="L56" s="171"/>
      <c r="M56" s="171"/>
      <c r="N56" s="171"/>
      <c r="O56" s="171"/>
      <c r="P56" s="171"/>
      <c r="Q56" s="171"/>
      <c r="R56" s="171"/>
      <c r="S56" s="171"/>
      <c r="T56" s="171"/>
      <c r="U56" s="171"/>
      <c r="V56" s="171"/>
      <c r="W56" s="171"/>
      <c r="X56" s="171"/>
      <c r="Y56" s="171"/>
      <c r="Z56" s="171"/>
      <c r="AA56" s="171"/>
      <c r="AB56" s="171"/>
      <c r="AC56" s="171"/>
      <c r="AD56" s="171"/>
      <c r="AE56" s="171"/>
      <c r="AF56" s="171"/>
      <c r="AG56" s="171"/>
      <c r="AH56" s="171"/>
      <c r="AI56" s="171"/>
      <c r="AJ56" s="171"/>
      <c r="AK56" s="171"/>
      <c r="AL56" s="171"/>
      <c r="AM56" s="171"/>
      <c r="AN56" s="171"/>
      <c r="AO56" s="171"/>
    </row>
    <row r="57" spans="1:41" s="172" customFormat="1" ht="18.95" customHeight="1">
      <c r="A57" s="167">
        <f>IF('Výsledková listina (2015)'!D57&lt;&gt;"",A56+1,"")</f>
        <v>53</v>
      </c>
      <c r="B57" s="161">
        <v>17</v>
      </c>
      <c r="C57" s="168" t="str">
        <f>'[1]Startovní listina'!G71</f>
        <v>B</v>
      </c>
      <c r="D57" s="168">
        <f>'[1]Startovní listina'!B71</f>
        <v>77</v>
      </c>
      <c r="E57" s="169" t="str">
        <f>'[1]Startovní listina'!C71</f>
        <v>Tyleček</v>
      </c>
      <c r="F57" s="169" t="str">
        <f>'[1]Startovní listina'!D71</f>
        <v>Pavel</v>
      </c>
      <c r="G57" s="169">
        <f>'[1]Startovní listina'!E71</f>
        <v>1973</v>
      </c>
      <c r="H57" s="169" t="str">
        <f>'[1]Startovní listina'!F71</f>
        <v>Brno - Jundrov</v>
      </c>
      <c r="I57" s="170">
        <v>0.1078587962962963</v>
      </c>
      <c r="J57" s="171"/>
      <c r="K57" s="171"/>
      <c r="L57" s="171"/>
      <c r="M57" s="171"/>
      <c r="N57" s="171"/>
      <c r="O57" s="171"/>
      <c r="P57" s="171"/>
      <c r="Q57" s="171"/>
      <c r="R57" s="171"/>
      <c r="S57" s="171"/>
      <c r="T57" s="171"/>
      <c r="U57" s="171"/>
      <c r="V57" s="171"/>
      <c r="W57" s="171"/>
      <c r="X57" s="171"/>
      <c r="Y57" s="171"/>
      <c r="Z57" s="171"/>
      <c r="AA57" s="171"/>
      <c r="AB57" s="171"/>
      <c r="AC57" s="171"/>
      <c r="AD57" s="171"/>
      <c r="AE57" s="171"/>
      <c r="AF57" s="171"/>
      <c r="AG57" s="171"/>
      <c r="AH57" s="171"/>
      <c r="AI57" s="171"/>
      <c r="AJ57" s="171"/>
      <c r="AK57" s="171"/>
      <c r="AL57" s="171"/>
      <c r="AM57" s="171"/>
      <c r="AN57" s="171"/>
      <c r="AO57" s="171"/>
    </row>
    <row r="58" spans="1:41" s="172" customFormat="1" ht="18.95" customHeight="1">
      <c r="A58" s="167">
        <f>IF('Výsledková listina (2015)'!D58&lt;&gt;"",A57+1,"")</f>
        <v>54</v>
      </c>
      <c r="B58" s="161">
        <v>1</v>
      </c>
      <c r="C58" s="168" t="str">
        <f>'[1]Startovní listina'!G51</f>
        <v>H</v>
      </c>
      <c r="D58" s="168">
        <f>'[1]Startovní listina'!B51</f>
        <v>53</v>
      </c>
      <c r="E58" s="169" t="str">
        <f>'[1]Startovní listina'!C51</f>
        <v>Skřivánková</v>
      </c>
      <c r="F58" s="169" t="str">
        <f>'[1]Startovní listina'!D51</f>
        <v>Dana</v>
      </c>
      <c r="G58" s="169">
        <f>'[1]Startovní listina'!E51</f>
        <v>1967</v>
      </c>
      <c r="H58" s="169" t="str">
        <f>'[1]Startovní listina'!F51</f>
        <v>LRS Vyškov</v>
      </c>
      <c r="I58" s="170">
        <v>0.10792824074074074</v>
      </c>
      <c r="J58" s="171"/>
      <c r="K58" s="171"/>
      <c r="L58" s="171"/>
      <c r="M58" s="171"/>
      <c r="N58" s="171"/>
      <c r="O58" s="171"/>
      <c r="P58" s="171"/>
      <c r="Q58" s="171"/>
      <c r="R58" s="171"/>
      <c r="S58" s="171"/>
      <c r="T58" s="171"/>
      <c r="U58" s="171"/>
      <c r="V58" s="171"/>
      <c r="W58" s="171"/>
      <c r="X58" s="171"/>
      <c r="Y58" s="171"/>
      <c r="Z58" s="171"/>
      <c r="AA58" s="171"/>
      <c r="AB58" s="171"/>
      <c r="AC58" s="171"/>
      <c r="AD58" s="171"/>
      <c r="AE58" s="171"/>
      <c r="AF58" s="171"/>
      <c r="AG58" s="171"/>
      <c r="AH58" s="171"/>
      <c r="AI58" s="171"/>
      <c r="AJ58" s="171"/>
      <c r="AK58" s="171"/>
      <c r="AL58" s="171"/>
      <c r="AM58" s="171"/>
      <c r="AN58" s="171"/>
      <c r="AO58" s="171"/>
    </row>
    <row r="59" spans="1:41" s="172" customFormat="1" ht="18.95" customHeight="1">
      <c r="A59" s="167">
        <f>IF('Výsledková listina (2015)'!D59&lt;&gt;"",A58+1,"")</f>
        <v>55</v>
      </c>
      <c r="B59" s="161">
        <v>25</v>
      </c>
      <c r="C59" s="168" t="str">
        <f>'[1]Startovní listina'!G66</f>
        <v>A</v>
      </c>
      <c r="D59" s="168">
        <f>'[1]Startovní listina'!B66</f>
        <v>72</v>
      </c>
      <c r="E59" s="169" t="str">
        <f>'[1]Startovní listina'!C66</f>
        <v>Molva</v>
      </c>
      <c r="F59" s="169" t="str">
        <f>'[1]Startovní listina'!D66</f>
        <v>František</v>
      </c>
      <c r="G59" s="169">
        <f>'[1]Startovní listina'!E66</f>
        <v>1994</v>
      </c>
      <c r="H59" s="169" t="str">
        <f>'[1]Startovní listina'!F66</f>
        <v>Sokol Jihlava</v>
      </c>
      <c r="I59" s="170">
        <v>0.10824074074074075</v>
      </c>
      <c r="J59" s="171"/>
      <c r="K59" s="171"/>
      <c r="L59" s="171"/>
      <c r="M59" s="171"/>
      <c r="N59" s="171"/>
      <c r="O59" s="171"/>
      <c r="P59" s="171"/>
      <c r="Q59" s="171"/>
      <c r="R59" s="171"/>
      <c r="S59" s="171"/>
      <c r="T59" s="171"/>
      <c r="U59" s="171"/>
      <c r="V59" s="171"/>
      <c r="W59" s="171"/>
      <c r="X59" s="171"/>
      <c r="Y59" s="171"/>
      <c r="Z59" s="171"/>
      <c r="AA59" s="171"/>
      <c r="AB59" s="171"/>
      <c r="AC59" s="171"/>
      <c r="AD59" s="171"/>
      <c r="AE59" s="171"/>
      <c r="AF59" s="171"/>
      <c r="AG59" s="171"/>
      <c r="AH59" s="171"/>
      <c r="AI59" s="171"/>
      <c r="AJ59" s="171"/>
      <c r="AK59" s="171"/>
      <c r="AL59" s="171"/>
      <c r="AM59" s="171"/>
      <c r="AN59" s="171"/>
      <c r="AO59" s="171"/>
    </row>
    <row r="60" spans="1:41" s="172" customFormat="1" ht="18.95" customHeight="1">
      <c r="A60" s="167">
        <f>IF('Výsledková listina (2015)'!D60&lt;&gt;"",A59+1,"")</f>
        <v>56</v>
      </c>
      <c r="B60" s="161">
        <v>3</v>
      </c>
      <c r="C60" s="168" t="str">
        <f>'[1]Startovní listina'!G36</f>
        <v>D</v>
      </c>
      <c r="D60" s="168">
        <f>'[1]Startovní listina'!B36</f>
        <v>36</v>
      </c>
      <c r="E60" s="169" t="str">
        <f>'[1]Startovní listina'!C36</f>
        <v>Raclavský</v>
      </c>
      <c r="F60" s="169" t="str">
        <f>'[1]Startovní listina'!D36</f>
        <v>Vlastimil</v>
      </c>
      <c r="G60" s="169">
        <f>'[1]Startovní listina'!E36</f>
        <v>1955</v>
      </c>
      <c r="H60" s="169" t="str">
        <f>'[1]Startovní listina'!F36</f>
        <v>Liga 100 Olomouc</v>
      </c>
      <c r="I60" s="170">
        <v>0.10858796296296297</v>
      </c>
      <c r="J60" s="171"/>
      <c r="K60" s="171"/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/>
      <c r="X60" s="171"/>
      <c r="Y60" s="171"/>
      <c r="Z60" s="171"/>
      <c r="AA60" s="171"/>
      <c r="AB60" s="171"/>
      <c r="AC60" s="171"/>
      <c r="AD60" s="171"/>
      <c r="AE60" s="171"/>
      <c r="AF60" s="171"/>
      <c r="AG60" s="171"/>
      <c r="AH60" s="171"/>
      <c r="AI60" s="171"/>
      <c r="AJ60" s="171"/>
      <c r="AK60" s="171"/>
      <c r="AL60" s="171"/>
      <c r="AM60" s="171"/>
      <c r="AN60" s="171"/>
      <c r="AO60" s="171"/>
    </row>
    <row r="61" spans="1:41" s="172" customFormat="1" ht="18.95" customHeight="1">
      <c r="A61" s="167">
        <f>IF('Výsledková listina (2015)'!D61&lt;&gt;"",A60+1,"")</f>
        <v>57</v>
      </c>
      <c r="B61" s="161">
        <v>18</v>
      </c>
      <c r="C61" s="168" t="str">
        <f>'[1]Startovní listina'!G10</f>
        <v>B</v>
      </c>
      <c r="D61" s="168">
        <f>'[1]Startovní listina'!B10</f>
        <v>6</v>
      </c>
      <c r="E61" s="169" t="str">
        <f>'[1]Startovní listina'!C10</f>
        <v>Koudelka</v>
      </c>
      <c r="F61" s="169" t="str">
        <f>'[1]Startovní listina'!D10</f>
        <v>Josef</v>
      </c>
      <c r="G61" s="169">
        <f>'[1]Startovní listina'!E10</f>
        <v>1973</v>
      </c>
      <c r="H61" s="169" t="str">
        <f>'[1]Startovní listina'!F10</f>
        <v>VELUX Vyškov</v>
      </c>
      <c r="I61" s="170">
        <v>0.11122685185185184</v>
      </c>
      <c r="J61" s="171"/>
      <c r="K61" s="171"/>
      <c r="L61" s="171"/>
      <c r="M61" s="171"/>
      <c r="N61" s="171"/>
      <c r="O61" s="171"/>
      <c r="P61" s="171"/>
      <c r="Q61" s="171"/>
      <c r="R61" s="171"/>
      <c r="S61" s="171"/>
      <c r="T61" s="171"/>
      <c r="U61" s="171"/>
      <c r="V61" s="171"/>
      <c r="W61" s="171"/>
      <c r="X61" s="171"/>
      <c r="Y61" s="171"/>
      <c r="Z61" s="171"/>
      <c r="AA61" s="171"/>
      <c r="AB61" s="171"/>
      <c r="AC61" s="171"/>
      <c r="AD61" s="171"/>
      <c r="AE61" s="171"/>
      <c r="AF61" s="171"/>
      <c r="AG61" s="171"/>
      <c r="AH61" s="171"/>
      <c r="AI61" s="171"/>
      <c r="AJ61" s="171"/>
      <c r="AK61" s="171"/>
      <c r="AL61" s="171"/>
      <c r="AM61" s="171"/>
      <c r="AN61" s="171"/>
      <c r="AO61" s="171"/>
    </row>
    <row r="62" spans="1:41" s="172" customFormat="1" ht="18.95" customHeight="1">
      <c r="A62" s="167">
        <f>IF('Výsledková listina (2015)'!D62&lt;&gt;"",A61+1,"")</f>
        <v>58</v>
      </c>
      <c r="B62" s="161">
        <v>4</v>
      </c>
      <c r="C62" s="168" t="str">
        <f>'[1]Startovní listina'!G57</f>
        <v>F</v>
      </c>
      <c r="D62" s="168">
        <f>'[1]Startovní listina'!B57</f>
        <v>59</v>
      </c>
      <c r="E62" s="169" t="str">
        <f>'[1]Startovní listina'!C57</f>
        <v>Dřímalová</v>
      </c>
      <c r="F62" s="169" t="str">
        <f>'[1]Startovní listina'!D57</f>
        <v>Martina</v>
      </c>
      <c r="G62" s="169">
        <f>'[1]Startovní listina'!E57</f>
        <v>1989</v>
      </c>
      <c r="H62" s="169" t="str">
        <f>'[1]Startovní listina'!F57</f>
        <v>Liga 100 Olomouc</v>
      </c>
      <c r="I62" s="170">
        <v>0.11364583333333333</v>
      </c>
      <c r="J62" s="171"/>
      <c r="K62" s="171"/>
      <c r="L62" s="171"/>
      <c r="M62" s="171"/>
      <c r="N62" s="171"/>
      <c r="O62" s="171"/>
      <c r="P62" s="171"/>
      <c r="Q62" s="171"/>
      <c r="R62" s="171"/>
      <c r="S62" s="171"/>
      <c r="T62" s="171"/>
      <c r="U62" s="171"/>
      <c r="V62" s="171"/>
      <c r="W62" s="171"/>
      <c r="X62" s="171"/>
      <c r="Y62" s="171"/>
      <c r="Z62" s="171"/>
      <c r="AA62" s="171"/>
      <c r="AB62" s="171"/>
      <c r="AC62" s="171"/>
      <c r="AD62" s="171"/>
      <c r="AE62" s="171"/>
      <c r="AF62" s="171"/>
      <c r="AG62" s="171"/>
      <c r="AH62" s="171"/>
      <c r="AI62" s="171"/>
      <c r="AJ62" s="171"/>
      <c r="AK62" s="171"/>
      <c r="AL62" s="171"/>
      <c r="AM62" s="171"/>
      <c r="AN62" s="171"/>
      <c r="AO62" s="171"/>
    </row>
    <row r="63" spans="1:41" s="172" customFormat="1" ht="18.95" customHeight="1">
      <c r="A63" s="167">
        <f>IF('Výsledková listina (2015)'!D63&lt;&gt;"",A62+1,"")</f>
        <v>59</v>
      </c>
      <c r="B63" s="161">
        <v>26</v>
      </c>
      <c r="C63" s="168" t="str">
        <f>'[1]Startovní listina'!G46</f>
        <v>A</v>
      </c>
      <c r="D63" s="168">
        <f>'[1]Startovní listina'!B46</f>
        <v>47</v>
      </c>
      <c r="E63" s="169" t="str">
        <f>'[1]Startovní listina'!C46</f>
        <v>Procházka</v>
      </c>
      <c r="F63" s="169" t="str">
        <f>'[1]Startovní listina'!D46</f>
        <v>Pavel</v>
      </c>
      <c r="G63" s="169">
        <f>'[1]Startovní listina'!E46</f>
        <v>1988</v>
      </c>
      <c r="H63" s="169" t="str">
        <f>'[1]Startovní listina'!F46</f>
        <v>Bystřice nad Pernštejnem</v>
      </c>
      <c r="I63" s="170">
        <v>0.11450231481481482</v>
      </c>
      <c r="J63" s="171"/>
      <c r="K63" s="171"/>
      <c r="L63" s="171"/>
      <c r="M63" s="171"/>
      <c r="N63" s="171"/>
      <c r="O63" s="171"/>
      <c r="P63" s="171"/>
      <c r="Q63" s="171"/>
      <c r="R63" s="171"/>
      <c r="S63" s="171"/>
      <c r="T63" s="171"/>
      <c r="U63" s="171"/>
      <c r="V63" s="171"/>
      <c r="W63" s="171"/>
      <c r="X63" s="171"/>
      <c r="Y63" s="171"/>
      <c r="Z63" s="171"/>
      <c r="AA63" s="171"/>
      <c r="AB63" s="171"/>
      <c r="AC63" s="171"/>
      <c r="AD63" s="171"/>
      <c r="AE63" s="171"/>
      <c r="AF63" s="171"/>
      <c r="AG63" s="171"/>
      <c r="AH63" s="171"/>
      <c r="AI63" s="171"/>
      <c r="AJ63" s="171"/>
      <c r="AK63" s="171"/>
      <c r="AL63" s="171"/>
      <c r="AM63" s="171"/>
      <c r="AN63" s="171"/>
      <c r="AO63" s="171"/>
    </row>
    <row r="64" spans="1:41" s="172" customFormat="1" ht="18.95" customHeight="1">
      <c r="A64" s="167">
        <f>IF('Výsledková listina (2015)'!D64&lt;&gt;"",A63+1,"")</f>
        <v>60</v>
      </c>
      <c r="B64" s="161">
        <v>5</v>
      </c>
      <c r="C64" s="168" t="str">
        <f>'[1]Startovní listina'!G63</f>
        <v>F</v>
      </c>
      <c r="D64" s="168">
        <f>'[1]Startovní listina'!B63</f>
        <v>67</v>
      </c>
      <c r="E64" s="169" t="str">
        <f>'[1]Startovní listina'!C63</f>
        <v>Dostálová</v>
      </c>
      <c r="F64" s="169" t="str">
        <f>'[1]Startovní listina'!D63</f>
        <v>Vendula</v>
      </c>
      <c r="G64" s="169">
        <f>'[1]Startovní listina'!E63</f>
        <v>1981</v>
      </c>
      <c r="H64" s="169" t="str">
        <f>'[1]Startovní listina'!F63</f>
        <v>HAL 3000 Brno</v>
      </c>
      <c r="I64" s="170">
        <v>0.1167824074074074</v>
      </c>
      <c r="J64" s="171"/>
      <c r="K64" s="171"/>
      <c r="L64" s="171"/>
      <c r="M64" s="171"/>
      <c r="N64" s="171"/>
      <c r="O64" s="171"/>
      <c r="P64" s="171"/>
      <c r="Q64" s="171"/>
      <c r="R64" s="171"/>
      <c r="S64" s="171"/>
      <c r="T64" s="171"/>
      <c r="U64" s="171"/>
      <c r="V64" s="171"/>
      <c r="W64" s="171"/>
      <c r="X64" s="171"/>
      <c r="Y64" s="171"/>
      <c r="Z64" s="171"/>
      <c r="AA64" s="171"/>
      <c r="AB64" s="171"/>
      <c r="AC64" s="171"/>
      <c r="AD64" s="171"/>
      <c r="AE64" s="171"/>
      <c r="AF64" s="171"/>
      <c r="AG64" s="171"/>
      <c r="AH64" s="171"/>
      <c r="AI64" s="171"/>
      <c r="AJ64" s="171"/>
      <c r="AK64" s="171"/>
      <c r="AL64" s="171"/>
      <c r="AM64" s="171"/>
      <c r="AN64" s="171"/>
      <c r="AO64" s="171"/>
    </row>
    <row r="65" spans="1:41" s="172" customFormat="1" ht="18.95" customHeight="1">
      <c r="A65" s="167">
        <f>IF('Výsledková listina (2015)'!D65&lt;&gt;"",A64+1,"")</f>
        <v>61</v>
      </c>
      <c r="B65" s="161">
        <v>6</v>
      </c>
      <c r="C65" s="168" t="str">
        <f>'[1]Startovní listina'!G61</f>
        <v>C</v>
      </c>
      <c r="D65" s="168">
        <f>'[1]Startovní listina'!B61</f>
        <v>63</v>
      </c>
      <c r="E65" s="169" t="str">
        <f>'[1]Startovní listina'!C61</f>
        <v>Bečička</v>
      </c>
      <c r="F65" s="169" t="str">
        <f>'[1]Startovní listina'!D61</f>
        <v>Petr</v>
      </c>
      <c r="G65" s="169">
        <f>'[1]Startovní listina'!E61</f>
        <v>1960</v>
      </c>
      <c r="H65" s="169" t="str">
        <f>'[1]Startovní listina'!F61</f>
        <v>HAL 3000 Brno</v>
      </c>
      <c r="I65" s="170">
        <v>0.1174074074074074</v>
      </c>
      <c r="J65" s="171"/>
      <c r="K65" s="171"/>
      <c r="L65" s="171"/>
      <c r="M65" s="171"/>
      <c r="N65" s="171"/>
      <c r="O65" s="171"/>
      <c r="P65" s="171"/>
      <c r="Q65" s="171"/>
      <c r="R65" s="171"/>
      <c r="S65" s="171"/>
      <c r="T65" s="171"/>
      <c r="U65" s="171"/>
      <c r="V65" s="171"/>
      <c r="W65" s="171"/>
      <c r="X65" s="171"/>
      <c r="Y65" s="171"/>
      <c r="Z65" s="171"/>
      <c r="AA65" s="171"/>
      <c r="AB65" s="171"/>
      <c r="AC65" s="171"/>
      <c r="AD65" s="171"/>
      <c r="AE65" s="171"/>
      <c r="AF65" s="171"/>
      <c r="AG65" s="171"/>
      <c r="AH65" s="171"/>
      <c r="AI65" s="171"/>
      <c r="AJ65" s="171"/>
      <c r="AK65" s="171"/>
      <c r="AL65" s="171"/>
      <c r="AM65" s="171"/>
      <c r="AN65" s="171"/>
      <c r="AO65" s="171"/>
    </row>
    <row r="66" spans="1:41" s="172" customFormat="1" ht="18.95" customHeight="1">
      <c r="A66" s="167">
        <f>IF('Výsledková listina (2015)'!D66&lt;&gt;"",A65+1,"")</f>
        <v>62</v>
      </c>
      <c r="B66" s="161">
        <v>27</v>
      </c>
      <c r="C66" s="168" t="str">
        <f>'[1]Startovní listina'!G8</f>
        <v>A</v>
      </c>
      <c r="D66" s="168">
        <f>'[1]Startovní listina'!B8</f>
        <v>4</v>
      </c>
      <c r="E66" s="169" t="str">
        <f>'[1]Startovní listina'!C8</f>
        <v>Ulrich</v>
      </c>
      <c r="F66" s="169" t="str">
        <f>'[1]Startovní listina'!D8</f>
        <v>Zdeněk</v>
      </c>
      <c r="G66" s="169">
        <f>'[1]Startovní listina'!E8</f>
        <v>1976</v>
      </c>
      <c r="H66" s="169" t="str">
        <f>'[1]Startovní listina'!F8</f>
        <v>VELUX Vyškov</v>
      </c>
      <c r="I66" s="170">
        <v>0.11818287037037038</v>
      </c>
      <c r="J66" s="171"/>
      <c r="K66" s="171"/>
      <c r="L66" s="171"/>
      <c r="M66" s="171"/>
      <c r="N66" s="171"/>
      <c r="O66" s="171"/>
      <c r="P66" s="171"/>
      <c r="Q66" s="171"/>
      <c r="R66" s="171"/>
      <c r="S66" s="171"/>
      <c r="T66" s="171"/>
      <c r="U66" s="171"/>
      <c r="V66" s="171"/>
      <c r="W66" s="171"/>
      <c r="X66" s="171"/>
      <c r="Y66" s="171"/>
      <c r="Z66" s="171"/>
      <c r="AA66" s="171"/>
      <c r="AB66" s="171"/>
      <c r="AC66" s="171"/>
      <c r="AD66" s="171"/>
      <c r="AE66" s="171"/>
      <c r="AF66" s="171"/>
      <c r="AG66" s="171"/>
      <c r="AH66" s="171"/>
      <c r="AI66" s="171"/>
      <c r="AJ66" s="171"/>
      <c r="AK66" s="171"/>
      <c r="AL66" s="171"/>
      <c r="AM66" s="171"/>
      <c r="AN66" s="171"/>
      <c r="AO66" s="171"/>
    </row>
    <row r="67" spans="1:41" s="172" customFormat="1" ht="18.95" customHeight="1">
      <c r="A67" s="167">
        <f>IF('Výsledková listina (2015)'!D67&lt;&gt;"",A66+1,"")</f>
        <v>63</v>
      </c>
      <c r="B67" s="161">
        <v>2</v>
      </c>
      <c r="C67" s="168" t="str">
        <f>'[1]Startovní listina'!G54</f>
        <v>H</v>
      </c>
      <c r="D67" s="168">
        <f>'[1]Startovní listina'!B54</f>
        <v>56</v>
      </c>
      <c r="E67" s="169" t="str">
        <f>'[1]Startovní listina'!C54</f>
        <v>Kašová</v>
      </c>
      <c r="F67" s="169" t="str">
        <f>'[1]Startovní listina'!D54</f>
        <v>Hana</v>
      </c>
      <c r="G67" s="169">
        <f>'[1]Startovní listina'!E54</f>
        <v>1954</v>
      </c>
      <c r="H67" s="169" t="str">
        <f>'[1]Startovní listina'!F54</f>
        <v>BARNEX SPORT Brno</v>
      </c>
      <c r="I67" s="170">
        <v>0.11986111111111113</v>
      </c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71"/>
      <c r="AC67" s="171"/>
      <c r="AD67" s="171"/>
      <c r="AE67" s="171"/>
      <c r="AF67" s="171"/>
      <c r="AG67" s="171"/>
      <c r="AH67" s="171"/>
      <c r="AI67" s="171"/>
      <c r="AJ67" s="171"/>
      <c r="AK67" s="171"/>
      <c r="AL67" s="171"/>
      <c r="AM67" s="171"/>
      <c r="AN67" s="171"/>
      <c r="AO67" s="171"/>
    </row>
    <row r="68" spans="1:41" s="172" customFormat="1" ht="18.95" customHeight="1">
      <c r="A68" s="167">
        <f>IF('Výsledková listina (2015)'!D68&lt;&gt;"",A67+1,"")</f>
        <v>64</v>
      </c>
      <c r="B68" s="161">
        <v>28</v>
      </c>
      <c r="C68" s="168" t="str">
        <f>'[1]Startovní listina'!G9</f>
        <v>A</v>
      </c>
      <c r="D68" s="168">
        <f>'[1]Startovní listina'!B9</f>
        <v>5</v>
      </c>
      <c r="E68" s="169" t="str">
        <f>'[1]Startovní listina'!C9</f>
        <v>Jalůvka</v>
      </c>
      <c r="F68" s="169" t="str">
        <f>'[1]Startovní listina'!D9</f>
        <v>Petr</v>
      </c>
      <c r="G68" s="169">
        <f>'[1]Startovní listina'!E9</f>
        <v>1976</v>
      </c>
      <c r="H68" s="169" t="str">
        <f>'[1]Startovní listina'!F9</f>
        <v>VELUX Vyškov</v>
      </c>
      <c r="I68" s="170">
        <v>0.12053240740740741</v>
      </c>
      <c r="J68" s="171"/>
      <c r="K68" s="171"/>
      <c r="L68" s="171"/>
      <c r="M68" s="171"/>
      <c r="N68" s="171"/>
      <c r="O68" s="171"/>
      <c r="P68" s="171"/>
      <c r="Q68" s="171"/>
      <c r="R68" s="171"/>
      <c r="S68" s="171"/>
      <c r="T68" s="171"/>
      <c r="U68" s="171"/>
      <c r="V68" s="171"/>
      <c r="W68" s="171"/>
      <c r="X68" s="171"/>
      <c r="Y68" s="171"/>
      <c r="Z68" s="171"/>
      <c r="AA68" s="171"/>
      <c r="AB68" s="171"/>
      <c r="AC68" s="171"/>
      <c r="AD68" s="171"/>
      <c r="AE68" s="171"/>
      <c r="AF68" s="171"/>
      <c r="AG68" s="171"/>
      <c r="AH68" s="171"/>
      <c r="AI68" s="171"/>
      <c r="AJ68" s="171"/>
      <c r="AK68" s="171"/>
      <c r="AL68" s="171"/>
      <c r="AM68" s="171"/>
      <c r="AN68" s="171"/>
      <c r="AO68" s="171"/>
    </row>
    <row r="69" spans="1:41" s="172" customFormat="1" ht="18.95" customHeight="1">
      <c r="A69" s="167">
        <f>IF('Výsledková listina (2015)'!D69&lt;&gt;"",A68+1,"")</f>
        <v>65</v>
      </c>
      <c r="B69" s="161">
        <v>19</v>
      </c>
      <c r="C69" s="168" t="str">
        <f>'[1]Startovní listina'!G69</f>
        <v>B</v>
      </c>
      <c r="D69" s="168">
        <f>'[1]Startovní listina'!B69</f>
        <v>75</v>
      </c>
      <c r="E69" s="169" t="str">
        <f>'[1]Startovní listina'!C69</f>
        <v>Jaskulka</v>
      </c>
      <c r="F69" s="169" t="str">
        <f>'[1]Startovní listina'!D69</f>
        <v>Martin</v>
      </c>
      <c r="G69" s="169">
        <f>'[1]Startovní listina'!E69</f>
        <v>1968</v>
      </c>
      <c r="H69" s="169" t="str">
        <f>'[1]Startovní listina'!F69</f>
        <v>Kuřim</v>
      </c>
      <c r="I69" s="170">
        <v>0.12136574074074075</v>
      </c>
      <c r="J69" s="171"/>
      <c r="K69" s="171"/>
      <c r="L69" s="171"/>
      <c r="M69" s="171"/>
      <c r="N69" s="171"/>
      <c r="O69" s="171"/>
      <c r="P69" s="171"/>
      <c r="Q69" s="171"/>
      <c r="R69" s="171"/>
      <c r="S69" s="171"/>
      <c r="T69" s="171"/>
      <c r="U69" s="171"/>
      <c r="V69" s="171"/>
      <c r="W69" s="171"/>
      <c r="X69" s="171"/>
      <c r="Y69" s="171"/>
      <c r="Z69" s="171"/>
      <c r="AA69" s="171"/>
      <c r="AB69" s="171"/>
      <c r="AC69" s="171"/>
      <c r="AD69" s="171"/>
      <c r="AE69" s="171"/>
      <c r="AF69" s="171"/>
      <c r="AG69" s="171"/>
      <c r="AH69" s="171"/>
      <c r="AI69" s="171"/>
      <c r="AJ69" s="171"/>
      <c r="AK69" s="171"/>
      <c r="AL69" s="171"/>
      <c r="AM69" s="171"/>
      <c r="AN69" s="171"/>
      <c r="AO69" s="171"/>
    </row>
    <row r="70" spans="1:41" s="172" customFormat="1" ht="18.95" customHeight="1">
      <c r="A70" s="167">
        <f>IF('Výsledková listina (2015)'!D70&lt;&gt;"",A69+1,"")</f>
        <v>66</v>
      </c>
      <c r="B70" s="161">
        <v>20</v>
      </c>
      <c r="C70" s="168" t="str">
        <f>'[1]Startovní listina'!G70</f>
        <v>B</v>
      </c>
      <c r="D70" s="168">
        <f>'[1]Startovní listina'!B70</f>
        <v>76</v>
      </c>
      <c r="E70" s="169" t="str">
        <f>'[1]Startovní listina'!C70</f>
        <v>Konečný</v>
      </c>
      <c r="F70" s="169" t="str">
        <f>'[1]Startovní listina'!D70</f>
        <v>Jaroslav</v>
      </c>
      <c r="G70" s="169">
        <f>'[1]Startovní listina'!E70</f>
        <v>1969</v>
      </c>
      <c r="H70" s="169" t="str">
        <f>'[1]Startovní listina'!F70</f>
        <v>O2 Czech Republic Popůvky</v>
      </c>
      <c r="I70" s="170">
        <v>0.12827546296296297</v>
      </c>
      <c r="J70" s="171"/>
      <c r="K70" s="171"/>
      <c r="L70" s="171"/>
      <c r="M70" s="171"/>
      <c r="N70" s="171"/>
      <c r="O70" s="171"/>
      <c r="P70" s="171"/>
      <c r="Q70" s="171"/>
      <c r="R70" s="171"/>
      <c r="S70" s="171"/>
      <c r="T70" s="171"/>
      <c r="U70" s="171"/>
      <c r="V70" s="171"/>
      <c r="W70" s="171"/>
      <c r="X70" s="171"/>
      <c r="Y70" s="171"/>
      <c r="Z70" s="171"/>
      <c r="AA70" s="171"/>
      <c r="AB70" s="171"/>
      <c r="AC70" s="171"/>
      <c r="AD70" s="171"/>
      <c r="AE70" s="171"/>
      <c r="AF70" s="171"/>
      <c r="AG70" s="171"/>
      <c r="AH70" s="171"/>
      <c r="AI70" s="171"/>
      <c r="AJ70" s="171"/>
      <c r="AK70" s="171"/>
      <c r="AL70" s="171"/>
      <c r="AM70" s="171"/>
      <c r="AN70" s="171"/>
      <c r="AO70" s="171"/>
    </row>
    <row r="71" spans="1:41" s="172" customFormat="1" ht="18.95" customHeight="1">
      <c r="A71" s="167">
        <f>IF('Výsledková listina (2015)'!D71&lt;&gt;"",A70+1,"")</f>
        <v>67</v>
      </c>
      <c r="B71" s="161">
        <v>3</v>
      </c>
      <c r="C71" s="168" t="str">
        <f>'[1]Startovní listina'!G12</f>
        <v>H</v>
      </c>
      <c r="D71" s="168">
        <f>'[1]Startovní listina'!B12</f>
        <v>8</v>
      </c>
      <c r="E71" s="169" t="str">
        <f>'[1]Startovní listina'!C12</f>
        <v>Tesařová</v>
      </c>
      <c r="F71" s="169" t="str">
        <f>'[1]Startovní listina'!D12</f>
        <v>Marie</v>
      </c>
      <c r="G71" s="169">
        <f>'[1]Startovní listina'!E12</f>
        <v>1954</v>
      </c>
      <c r="H71" s="169" t="str">
        <f>'[1]Startovní listina'!F12</f>
        <v>Křižanov</v>
      </c>
      <c r="I71" s="170">
        <v>0.13104166666666667</v>
      </c>
      <c r="J71" s="171"/>
      <c r="K71" s="171"/>
      <c r="L71" s="171"/>
      <c r="M71" s="171"/>
      <c r="N71" s="171"/>
      <c r="O71" s="171"/>
      <c r="P71" s="171"/>
      <c r="Q71" s="171"/>
      <c r="R71" s="171"/>
      <c r="S71" s="171"/>
      <c r="T71" s="171"/>
      <c r="U71" s="171"/>
      <c r="V71" s="171"/>
      <c r="W71" s="171"/>
      <c r="X71" s="171"/>
      <c r="Y71" s="171"/>
      <c r="Z71" s="171"/>
      <c r="AA71" s="171"/>
      <c r="AB71" s="171"/>
      <c r="AC71" s="171"/>
      <c r="AD71" s="171"/>
      <c r="AE71" s="171"/>
      <c r="AF71" s="171"/>
      <c r="AG71" s="171"/>
      <c r="AH71" s="171"/>
      <c r="AI71" s="171"/>
      <c r="AJ71" s="171"/>
      <c r="AK71" s="171"/>
      <c r="AL71" s="171"/>
      <c r="AM71" s="171"/>
      <c r="AN71" s="171"/>
      <c r="AO71" s="171"/>
    </row>
    <row r="72" spans="1:41" s="172" customFormat="1" ht="18.95" customHeight="1">
      <c r="A72" s="167">
        <f>IF('Výsledková listina (2015)'!D72&lt;&gt;"",A71+1,"")</f>
        <v>68</v>
      </c>
      <c r="B72" s="161">
        <v>7</v>
      </c>
      <c r="C72" s="168" t="str">
        <f>'[1]Startovní listina'!G28</f>
        <v>C</v>
      </c>
      <c r="D72" s="168">
        <f>'[1]Startovní listina'!B28</f>
        <v>27</v>
      </c>
      <c r="E72" s="169" t="str">
        <f>'[1]Startovní listina'!C28</f>
        <v>Krátký</v>
      </c>
      <c r="F72" s="169" t="str">
        <f>'[1]Startovní listina'!D28</f>
        <v>Josef</v>
      </c>
      <c r="G72" s="169">
        <f>'[1]Startovní listina'!E28</f>
        <v>1965</v>
      </c>
      <c r="H72" s="169" t="str">
        <f>'[1]Startovní listina'!F28</f>
        <v>Hvězda SKP Pardubice</v>
      </c>
      <c r="I72" s="170">
        <v>0.14126157407407408</v>
      </c>
      <c r="J72" s="171"/>
      <c r="K72" s="171"/>
      <c r="L72" s="171"/>
      <c r="M72" s="171"/>
      <c r="N72" s="171"/>
      <c r="O72" s="171"/>
      <c r="P72" s="171"/>
      <c r="Q72" s="171"/>
      <c r="R72" s="171"/>
      <c r="S72" s="171"/>
      <c r="T72" s="171"/>
      <c r="U72" s="171"/>
      <c r="V72" s="171"/>
      <c r="W72" s="171"/>
      <c r="X72" s="171"/>
      <c r="Y72" s="171"/>
      <c r="Z72" s="171"/>
      <c r="AA72" s="171"/>
      <c r="AB72" s="171"/>
      <c r="AC72" s="171"/>
      <c r="AD72" s="171"/>
      <c r="AE72" s="171"/>
      <c r="AF72" s="171"/>
      <c r="AG72" s="171"/>
      <c r="AH72" s="171"/>
      <c r="AI72" s="171"/>
      <c r="AJ72" s="171"/>
      <c r="AK72" s="171"/>
      <c r="AL72" s="171"/>
      <c r="AM72" s="171"/>
      <c r="AN72" s="171"/>
      <c r="AO72" s="171"/>
    </row>
    <row r="73" spans="1:41" ht="18.95" customHeight="1">
      <c r="A73" s="174" t="str">
        <f>IF('Výsledková listina (2015)'!D73&lt;&gt;"",A72+1,"")</f>
        <v/>
      </c>
      <c r="B73" s="175"/>
      <c r="C73" s="176" t="str">
        <f>'[1]Startovní listina'!G77</f>
        <v/>
      </c>
      <c r="D73" s="176" t="str">
        <f>'[1]Startovní listina'!B77</f>
        <v/>
      </c>
      <c r="E73" s="177" t="str">
        <f>'[1]Startovní listina'!C77</f>
        <v/>
      </c>
      <c r="F73" s="177" t="str">
        <f>'[1]Startovní listina'!D77</f>
        <v/>
      </c>
      <c r="G73" s="177" t="str">
        <f>'[1]Startovní listina'!E77</f>
        <v/>
      </c>
      <c r="H73" s="177" t="str">
        <f>'[1]Startovní listina'!F77</f>
        <v/>
      </c>
      <c r="I73" s="178"/>
    </row>
    <row r="74" spans="1:41" ht="18.95" customHeight="1">
      <c r="A74" s="174" t="str">
        <f>IF('Výsledková listina (2015)'!D74&lt;&gt;"",A73+1,"")</f>
        <v/>
      </c>
      <c r="B74" s="175"/>
      <c r="C74" s="176" t="str">
        <f>'[1]Startovní listina'!G84</f>
        <v/>
      </c>
      <c r="D74" s="176" t="str">
        <f>'[1]Startovní listina'!B84</f>
        <v/>
      </c>
      <c r="E74" s="177" t="str">
        <f>'[1]Startovní listina'!C84</f>
        <v/>
      </c>
      <c r="F74" s="177" t="str">
        <f>'[1]Startovní listina'!D84</f>
        <v/>
      </c>
      <c r="G74" s="177" t="str">
        <f>'[1]Startovní listina'!E84</f>
        <v/>
      </c>
      <c r="H74" s="177" t="str">
        <f>'[1]Startovní listina'!F84</f>
        <v/>
      </c>
      <c r="I74" s="178"/>
    </row>
    <row r="75" spans="1:41" ht="18.95" customHeight="1">
      <c r="A75" s="174" t="str">
        <f>IF('Výsledková listina (2015)'!D75&lt;&gt;"",A74+1,"")</f>
        <v/>
      </c>
      <c r="B75" s="175"/>
      <c r="C75" s="176" t="str">
        <f>'[1]Startovní listina'!G95</f>
        <v/>
      </c>
      <c r="D75" s="176" t="str">
        <f>'[1]Startovní listina'!B95</f>
        <v/>
      </c>
      <c r="E75" s="177" t="str">
        <f>'[1]Startovní listina'!C95</f>
        <v/>
      </c>
      <c r="F75" s="177" t="str">
        <f>'[1]Startovní listina'!D95</f>
        <v/>
      </c>
      <c r="G75" s="177" t="str">
        <f>'[1]Startovní listina'!E95</f>
        <v/>
      </c>
      <c r="H75" s="177" t="str">
        <f>'[1]Startovní listina'!F95</f>
        <v/>
      </c>
      <c r="I75" s="178"/>
    </row>
    <row r="76" spans="1:41" ht="18.95" customHeight="1">
      <c r="A76" s="174" t="str">
        <f>IF('Výsledková listina (2015)'!D76&lt;&gt;"",A75+1,"")</f>
        <v/>
      </c>
      <c r="B76" s="175"/>
      <c r="C76" s="176" t="str">
        <f>'[1]Startovní listina'!G81</f>
        <v/>
      </c>
      <c r="D76" s="176" t="str">
        <f>'[1]Startovní listina'!B81</f>
        <v/>
      </c>
      <c r="E76" s="177" t="str">
        <f>'[1]Startovní listina'!C81</f>
        <v/>
      </c>
      <c r="F76" s="177" t="str">
        <f>'[1]Startovní listina'!D81</f>
        <v/>
      </c>
      <c r="G76" s="177" t="str">
        <f>'[1]Startovní listina'!E81</f>
        <v/>
      </c>
      <c r="H76" s="177" t="str">
        <f>'[1]Startovní listina'!F81</f>
        <v/>
      </c>
      <c r="I76" s="178"/>
    </row>
    <row r="77" spans="1:41" ht="18.95" customHeight="1">
      <c r="A77" s="174" t="str">
        <f>IF('Výsledková listina (2015)'!D77&lt;&gt;"",A76+1,"")</f>
        <v/>
      </c>
      <c r="B77" s="175"/>
      <c r="C77" s="176" t="str">
        <f>'[1]Startovní listina'!G90</f>
        <v/>
      </c>
      <c r="D77" s="176" t="str">
        <f>'[1]Startovní listina'!B90</f>
        <v/>
      </c>
      <c r="E77" s="177" t="str">
        <f>'[1]Startovní listina'!C90</f>
        <v/>
      </c>
      <c r="F77" s="177" t="str">
        <f>'[1]Startovní listina'!D90</f>
        <v/>
      </c>
      <c r="G77" s="177" t="str">
        <f>'[1]Startovní listina'!E90</f>
        <v/>
      </c>
      <c r="H77" s="177" t="str">
        <f>'[1]Startovní listina'!F90</f>
        <v/>
      </c>
      <c r="I77" s="178"/>
    </row>
    <row r="78" spans="1:41" ht="18.95" customHeight="1">
      <c r="A78" s="174" t="str">
        <f>IF('Výsledková listina (2015)'!D78&lt;&gt;"",A77+1,"")</f>
        <v/>
      </c>
      <c r="B78" s="175"/>
      <c r="C78" s="176" t="str">
        <f>'[1]Startovní listina'!G78</f>
        <v/>
      </c>
      <c r="D78" s="176" t="str">
        <f>'[1]Startovní listina'!B78</f>
        <v/>
      </c>
      <c r="E78" s="177" t="str">
        <f>'[1]Startovní listina'!C78</f>
        <v/>
      </c>
      <c r="F78" s="177" t="str">
        <f>'[1]Startovní listina'!D78</f>
        <v/>
      </c>
      <c r="G78" s="177" t="str">
        <f>'[1]Startovní listina'!E78</f>
        <v/>
      </c>
      <c r="H78" s="177" t="str">
        <f>'[1]Startovní listina'!F78</f>
        <v/>
      </c>
      <c r="I78" s="178"/>
    </row>
    <row r="79" spans="1:41" ht="18.95" customHeight="1">
      <c r="A79" s="174" t="str">
        <f>IF('Výsledková listina (2015)'!D79&lt;&gt;"",A78+1,"")</f>
        <v/>
      </c>
      <c r="B79" s="175"/>
      <c r="C79" s="176" t="str">
        <f>'[1]Startovní listina'!G86</f>
        <v/>
      </c>
      <c r="D79" s="176" t="str">
        <f>'[1]Startovní listina'!B86</f>
        <v/>
      </c>
      <c r="E79" s="177" t="str">
        <f>'[1]Startovní listina'!C86</f>
        <v/>
      </c>
      <c r="F79" s="177" t="str">
        <f>'[1]Startovní listina'!D86</f>
        <v/>
      </c>
      <c r="G79" s="177" t="str">
        <f>'[1]Startovní listina'!E86</f>
        <v/>
      </c>
      <c r="H79" s="177" t="str">
        <f>'[1]Startovní listina'!F86</f>
        <v/>
      </c>
      <c r="I79" s="178"/>
    </row>
    <row r="80" spans="1:41" ht="18.95" customHeight="1">
      <c r="A80" s="174" t="str">
        <f>IF('Výsledková listina (2015)'!D80&lt;&gt;"",A79+1,"")</f>
        <v/>
      </c>
      <c r="B80" s="175"/>
      <c r="C80" s="176" t="str">
        <f>'[1]Startovní listina'!G82</f>
        <v/>
      </c>
      <c r="D80" s="176" t="str">
        <f>'[1]Startovní listina'!B82</f>
        <v/>
      </c>
      <c r="E80" s="177" t="str">
        <f>'[1]Startovní listina'!C82</f>
        <v/>
      </c>
      <c r="F80" s="177" t="str">
        <f>'[1]Startovní listina'!D82</f>
        <v/>
      </c>
      <c r="G80" s="177" t="str">
        <f>'[1]Startovní listina'!E82</f>
        <v/>
      </c>
      <c r="H80" s="177" t="str">
        <f>'[1]Startovní listina'!F82</f>
        <v/>
      </c>
      <c r="I80" s="178"/>
    </row>
    <row r="81" spans="1:9" ht="18.95" customHeight="1">
      <c r="A81" s="174" t="str">
        <f>IF('Výsledková listina (2015)'!D81&lt;&gt;"",A80+1,"")</f>
        <v/>
      </c>
      <c r="B81" s="175"/>
      <c r="C81" s="176" t="str">
        <f>'[1]Startovní listina'!G80</f>
        <v/>
      </c>
      <c r="D81" s="176" t="str">
        <f>'[1]Startovní listina'!B80</f>
        <v/>
      </c>
      <c r="E81" s="177" t="str">
        <f>'[1]Startovní listina'!C80</f>
        <v/>
      </c>
      <c r="F81" s="177" t="str">
        <f>'[1]Startovní listina'!D80</f>
        <v/>
      </c>
      <c r="G81" s="177" t="str">
        <f>'[1]Startovní listina'!E80</f>
        <v/>
      </c>
      <c r="H81" s="177" t="str">
        <f>'[1]Startovní listina'!F80</f>
        <v/>
      </c>
      <c r="I81" s="178"/>
    </row>
    <row r="82" spans="1:9" ht="18.95" customHeight="1">
      <c r="A82" s="174" t="str">
        <f>IF('Výsledková listina (2015)'!D82&lt;&gt;"",A81+1,"")</f>
        <v/>
      </c>
      <c r="B82" s="175"/>
      <c r="C82" s="176" t="str">
        <f>'[1]Startovní listina'!G75</f>
        <v/>
      </c>
      <c r="D82" s="176" t="str">
        <f>'[1]Startovní listina'!B75</f>
        <v/>
      </c>
      <c r="E82" s="177" t="str">
        <f>'[1]Startovní listina'!C75</f>
        <v/>
      </c>
      <c r="F82" s="177" t="str">
        <f>'[1]Startovní listina'!D75</f>
        <v/>
      </c>
      <c r="G82" s="177" t="str">
        <f>'[1]Startovní listina'!E75</f>
        <v/>
      </c>
      <c r="H82" s="177" t="str">
        <f>'[1]Startovní listina'!F75</f>
        <v/>
      </c>
      <c r="I82" s="178"/>
    </row>
    <row r="83" spans="1:9" ht="18.95" customHeight="1">
      <c r="A83" s="174" t="str">
        <f>IF('Výsledková listina (2015)'!D83&lt;&gt;"",A82+1,"")</f>
        <v/>
      </c>
      <c r="B83" s="175"/>
      <c r="C83" s="176" t="str">
        <f>'[1]Startovní listina'!G76</f>
        <v/>
      </c>
      <c r="D83" s="176" t="str">
        <f>'[1]Startovní listina'!B76</f>
        <v/>
      </c>
      <c r="E83" s="177" t="str">
        <f>'[1]Startovní listina'!C76</f>
        <v/>
      </c>
      <c r="F83" s="177" t="str">
        <f>'[1]Startovní listina'!D76</f>
        <v/>
      </c>
      <c r="G83" s="177" t="str">
        <f>'[1]Startovní listina'!E76</f>
        <v/>
      </c>
      <c r="H83" s="177" t="str">
        <f>'[1]Startovní listina'!F76</f>
        <v/>
      </c>
      <c r="I83" s="178"/>
    </row>
    <row r="84" spans="1:9" ht="18.95" customHeight="1">
      <c r="A84" s="174" t="str">
        <f>IF('Výsledková listina (2015)'!D84&lt;&gt;"",A83+1,"")</f>
        <v/>
      </c>
      <c r="B84" s="175"/>
      <c r="C84" s="176" t="str">
        <f>'[1]Startovní listina'!G92</f>
        <v/>
      </c>
      <c r="D84" s="176" t="str">
        <f>'[1]Startovní listina'!B92</f>
        <v/>
      </c>
      <c r="E84" s="177" t="str">
        <f>'[1]Startovní listina'!C92</f>
        <v/>
      </c>
      <c r="F84" s="177" t="str">
        <f>'[1]Startovní listina'!D92</f>
        <v/>
      </c>
      <c r="G84" s="177" t="str">
        <f>'[1]Startovní listina'!E92</f>
        <v/>
      </c>
      <c r="H84" s="177" t="str">
        <f>'[1]Startovní listina'!F92</f>
        <v/>
      </c>
      <c r="I84" s="178"/>
    </row>
    <row r="85" spans="1:9" ht="18.95" customHeight="1">
      <c r="A85" s="174" t="str">
        <f>IF('Výsledková listina (2015)'!D85&lt;&gt;"",A84+1,"")</f>
        <v/>
      </c>
      <c r="B85" s="175"/>
      <c r="C85" s="176" t="str">
        <f>'[1]Startovní listina'!G93</f>
        <v/>
      </c>
      <c r="D85" s="176" t="str">
        <f>'[1]Startovní listina'!B93</f>
        <v/>
      </c>
      <c r="E85" s="177" t="str">
        <f>'[1]Startovní listina'!C93</f>
        <v/>
      </c>
      <c r="F85" s="177" t="str">
        <f>'[1]Startovní listina'!D93</f>
        <v/>
      </c>
      <c r="G85" s="177" t="str">
        <f>'[1]Startovní listina'!E93</f>
        <v/>
      </c>
      <c r="H85" s="177" t="str">
        <f>'[1]Startovní listina'!F93</f>
        <v/>
      </c>
      <c r="I85" s="178"/>
    </row>
    <row r="86" spans="1:9" ht="18.95" customHeight="1">
      <c r="A86" s="174" t="str">
        <f>IF('Výsledková listina (2015)'!D86&lt;&gt;"",A85+1,"")</f>
        <v/>
      </c>
      <c r="B86" s="175"/>
      <c r="C86" s="176" t="str">
        <f>'[1]Startovní listina'!G74</f>
        <v/>
      </c>
      <c r="D86" s="176" t="str">
        <f>'[1]Startovní listina'!B74</f>
        <v/>
      </c>
      <c r="E86" s="177" t="str">
        <f>'[1]Startovní listina'!C74</f>
        <v/>
      </c>
      <c r="F86" s="177" t="str">
        <f>'[1]Startovní listina'!D74</f>
        <v/>
      </c>
      <c r="G86" s="177" t="str">
        <f>'[1]Startovní listina'!E74</f>
        <v/>
      </c>
      <c r="H86" s="177" t="str">
        <f>'[1]Startovní listina'!F74</f>
        <v/>
      </c>
      <c r="I86" s="178"/>
    </row>
    <row r="87" spans="1:9" ht="18.95" customHeight="1">
      <c r="A87" s="174" t="str">
        <f>IF('Výsledková listina (2015)'!D87&lt;&gt;"",A86+1,"")</f>
        <v/>
      </c>
      <c r="B87" s="175"/>
      <c r="C87" s="176" t="str">
        <f>'[1]Startovní listina'!G88</f>
        <v/>
      </c>
      <c r="D87" s="176" t="str">
        <f>'[1]Startovní listina'!B88</f>
        <v/>
      </c>
      <c r="E87" s="177" t="str">
        <f>'[1]Startovní listina'!C88</f>
        <v/>
      </c>
      <c r="F87" s="177" t="str">
        <f>'[1]Startovní listina'!D88</f>
        <v/>
      </c>
      <c r="G87" s="177" t="str">
        <f>'[1]Startovní listina'!E88</f>
        <v/>
      </c>
      <c r="H87" s="177" t="str">
        <f>'[1]Startovní listina'!F88</f>
        <v/>
      </c>
      <c r="I87" s="178"/>
    </row>
    <row r="88" spans="1:9" ht="18.95" customHeight="1">
      <c r="A88" s="174" t="str">
        <f>IF('Výsledková listina (2015)'!D88&lt;&gt;"",A87+1,"")</f>
        <v/>
      </c>
      <c r="B88" s="175"/>
      <c r="C88" s="176" t="str">
        <f>'[1]Startovní listina'!G89</f>
        <v/>
      </c>
      <c r="D88" s="176" t="str">
        <f>'[1]Startovní listina'!B89</f>
        <v/>
      </c>
      <c r="E88" s="177" t="str">
        <f>'[1]Startovní listina'!C89</f>
        <v/>
      </c>
      <c r="F88" s="177" t="str">
        <f>'[1]Startovní listina'!D89</f>
        <v/>
      </c>
      <c r="G88" s="177" t="str">
        <f>'[1]Startovní listina'!E89</f>
        <v/>
      </c>
      <c r="H88" s="177" t="str">
        <f>'[1]Startovní listina'!F89</f>
        <v/>
      </c>
      <c r="I88" s="178"/>
    </row>
    <row r="89" spans="1:9" ht="18.95" customHeight="1">
      <c r="A89" s="174" t="str">
        <f>IF('Výsledková listina (2015)'!D89&lt;&gt;"",A88+1,"")</f>
        <v/>
      </c>
      <c r="B89" s="175"/>
      <c r="C89" s="176" t="str">
        <f>'[1]Startovní listina'!G91</f>
        <v/>
      </c>
      <c r="D89" s="176" t="str">
        <f>'[1]Startovní listina'!B91</f>
        <v/>
      </c>
      <c r="E89" s="177" t="str">
        <f>'[1]Startovní listina'!C91</f>
        <v/>
      </c>
      <c r="F89" s="177" t="str">
        <f>'[1]Startovní listina'!D91</f>
        <v/>
      </c>
      <c r="G89" s="177" t="str">
        <f>'[1]Startovní listina'!E91</f>
        <v/>
      </c>
      <c r="H89" s="177" t="str">
        <f>'[1]Startovní listina'!F91</f>
        <v/>
      </c>
      <c r="I89" s="178"/>
    </row>
    <row r="90" spans="1:9" ht="18.95" customHeight="1">
      <c r="A90" s="174" t="str">
        <f>IF('Výsledková listina (2015)'!D90&lt;&gt;"",A89+1,"")</f>
        <v/>
      </c>
      <c r="B90" s="175"/>
      <c r="C90" s="176" t="str">
        <f>'[1]Startovní listina'!G85</f>
        <v/>
      </c>
      <c r="D90" s="176" t="str">
        <f>'[1]Startovní listina'!B85</f>
        <v/>
      </c>
      <c r="E90" s="177" t="str">
        <f>'[1]Startovní listina'!C85</f>
        <v/>
      </c>
      <c r="F90" s="177" t="str">
        <f>'[1]Startovní listina'!D85</f>
        <v/>
      </c>
      <c r="G90" s="177" t="str">
        <f>'[1]Startovní listina'!E85</f>
        <v/>
      </c>
      <c r="H90" s="177" t="str">
        <f>'[1]Startovní listina'!F85</f>
        <v/>
      </c>
      <c r="I90" s="178"/>
    </row>
    <row r="91" spans="1:9" ht="18.95" customHeight="1">
      <c r="A91" s="174" t="str">
        <f>IF('Výsledková listina (2015)'!D91&lt;&gt;"",A90+1,"")</f>
        <v/>
      </c>
      <c r="B91" s="175"/>
      <c r="C91" s="176" t="str">
        <f>'[1]Startovní listina'!G87</f>
        <v/>
      </c>
      <c r="D91" s="176" t="str">
        <f>'[1]Startovní listina'!B87</f>
        <v/>
      </c>
      <c r="E91" s="177" t="str">
        <f>'[1]Startovní listina'!C87</f>
        <v/>
      </c>
      <c r="F91" s="177" t="str">
        <f>'[1]Startovní listina'!D87</f>
        <v/>
      </c>
      <c r="G91" s="177" t="str">
        <f>'[1]Startovní listina'!E87</f>
        <v/>
      </c>
      <c r="H91" s="177" t="str">
        <f>'[1]Startovní listina'!F87</f>
        <v/>
      </c>
      <c r="I91" s="178"/>
    </row>
    <row r="92" spans="1:9" ht="18.95" customHeight="1">
      <c r="A92" s="174" t="str">
        <f>IF('Výsledková listina (2015)'!D92&lt;&gt;"",A91+1,"")</f>
        <v/>
      </c>
      <c r="B92" s="175"/>
      <c r="C92" s="176" t="str">
        <f>'[1]Startovní listina'!G96</f>
        <v/>
      </c>
      <c r="D92" s="176" t="str">
        <f>'[1]Startovní listina'!B96</f>
        <v/>
      </c>
      <c r="E92" s="177" t="str">
        <f>'[1]Startovní listina'!C96</f>
        <v/>
      </c>
      <c r="F92" s="177" t="str">
        <f>'[1]Startovní listina'!D96</f>
        <v/>
      </c>
      <c r="G92" s="177" t="str">
        <f>'[1]Startovní listina'!E96</f>
        <v/>
      </c>
      <c r="H92" s="177" t="str">
        <f>'[1]Startovní listina'!F96</f>
        <v/>
      </c>
      <c r="I92" s="178"/>
    </row>
    <row r="93" spans="1:9" ht="18.95" customHeight="1">
      <c r="A93" s="174" t="str">
        <f>IF('Výsledková listina (2015)'!D93&lt;&gt;"",A92+1,"")</f>
        <v/>
      </c>
      <c r="B93" s="175"/>
      <c r="C93" s="176" t="str">
        <f>'[1]Startovní listina'!G83</f>
        <v/>
      </c>
      <c r="D93" s="176" t="str">
        <f>'[1]Startovní listina'!B83</f>
        <v/>
      </c>
      <c r="E93" s="177" t="str">
        <f>'[1]Startovní listina'!C83</f>
        <v/>
      </c>
      <c r="F93" s="177" t="str">
        <f>'[1]Startovní listina'!D83</f>
        <v/>
      </c>
      <c r="G93" s="177" t="str">
        <f>'[1]Startovní listina'!E83</f>
        <v/>
      </c>
      <c r="H93" s="177" t="str">
        <f>'[1]Startovní listina'!F83</f>
        <v/>
      </c>
      <c r="I93" s="178"/>
    </row>
    <row r="94" spans="1:9" ht="18.95" customHeight="1">
      <c r="A94" s="174" t="str">
        <f>IF('Výsledková listina (2015)'!D94&lt;&gt;"",A93+1,"")</f>
        <v/>
      </c>
      <c r="B94" s="175"/>
      <c r="C94" s="176" t="str">
        <f>'[1]Startovní listina'!G94</f>
        <v/>
      </c>
      <c r="D94" s="176" t="str">
        <f>'[1]Startovní listina'!B94</f>
        <v/>
      </c>
      <c r="E94" s="177" t="str">
        <f>'[1]Startovní listina'!C94</f>
        <v/>
      </c>
      <c r="F94" s="177" t="str">
        <f>'[1]Startovní listina'!D94</f>
        <v/>
      </c>
      <c r="G94" s="177" t="str">
        <f>'[1]Startovní listina'!E94</f>
        <v/>
      </c>
      <c r="H94" s="177" t="str">
        <f>'[1]Startovní listina'!F94</f>
        <v/>
      </c>
      <c r="I94" s="178"/>
    </row>
    <row r="95" spans="1:9" ht="18.95" customHeight="1">
      <c r="A95" s="174" t="str">
        <f>IF('Výsledková listina (2015)'!D95&lt;&gt;"",A94+1,"")</f>
        <v/>
      </c>
      <c r="B95" s="175"/>
      <c r="C95" s="176" t="str">
        <f>'[1]Startovní listina'!G79</f>
        <v/>
      </c>
      <c r="D95" s="176" t="str">
        <f>'[1]Startovní listina'!B79</f>
        <v/>
      </c>
      <c r="E95" s="177" t="str">
        <f>'[1]Startovní listina'!C79</f>
        <v/>
      </c>
      <c r="F95" s="177" t="str">
        <f>'[1]Startovní listina'!D79</f>
        <v/>
      </c>
      <c r="G95" s="177" t="str">
        <f>'[1]Startovní listina'!E79</f>
        <v/>
      </c>
      <c r="H95" s="177" t="str">
        <f>'[1]Startovní listina'!F79</f>
        <v/>
      </c>
      <c r="I95" s="178"/>
    </row>
    <row r="96" spans="1:9" ht="18.95" customHeight="1">
      <c r="A96" s="174" t="str">
        <f>IF('Výsledková listina (2015)'!D96&lt;&gt;"",A95+1,"")</f>
        <v/>
      </c>
      <c r="B96" s="179"/>
      <c r="C96" s="180" t="str">
        <f>'[1]Startovní listina'!G97</f>
        <v/>
      </c>
      <c r="D96" s="180" t="str">
        <f>'[1]Startovní listina'!B97</f>
        <v/>
      </c>
      <c r="E96" s="181" t="str">
        <f>'[1]Startovní listina'!C97</f>
        <v/>
      </c>
      <c r="F96" s="181" t="str">
        <f>'[1]Startovní listina'!D97</f>
        <v/>
      </c>
      <c r="G96" s="181" t="str">
        <f>'[1]Startovní listina'!E97</f>
        <v/>
      </c>
      <c r="H96" s="181" t="str">
        <f>'[1]Startovní listina'!F97</f>
        <v/>
      </c>
      <c r="I96" s="182"/>
    </row>
    <row r="97" spans="1:9">
      <c r="A97" s="174" t="str">
        <f>IF('Výsledková listina (2015)'!D97&lt;&gt;"",A96+1,"")</f>
        <v/>
      </c>
      <c r="B97" s="179"/>
      <c r="C97" s="180" t="str">
        <f>'[1]Startovní listina'!G98</f>
        <v/>
      </c>
      <c r="D97" s="180" t="str">
        <f>'[1]Startovní listina'!B98</f>
        <v/>
      </c>
      <c r="E97" s="181" t="str">
        <f>'[1]Startovní listina'!C98</f>
        <v/>
      </c>
      <c r="F97" s="181" t="str">
        <f>'[1]Startovní listina'!D98</f>
        <v/>
      </c>
      <c r="G97" s="181" t="str">
        <f>'[1]Startovní listina'!E98</f>
        <v/>
      </c>
      <c r="H97" s="181" t="str">
        <f>'[1]Startovní listina'!F98</f>
        <v/>
      </c>
      <c r="I97" s="182"/>
    </row>
    <row r="98" spans="1:9">
      <c r="A98" s="174" t="str">
        <f>IF('Výsledková listina (2015)'!D98&lt;&gt;"",A97+1,"")</f>
        <v/>
      </c>
      <c r="B98" s="179"/>
      <c r="C98" s="180" t="str">
        <f>'[1]Startovní listina'!G99</f>
        <v/>
      </c>
      <c r="D98" s="180" t="str">
        <f>'[1]Startovní listina'!B99</f>
        <v/>
      </c>
      <c r="E98" s="181" t="str">
        <f>'[1]Startovní listina'!C99</f>
        <v/>
      </c>
      <c r="F98" s="181" t="str">
        <f>'[1]Startovní listina'!D99</f>
        <v/>
      </c>
      <c r="G98" s="181" t="str">
        <f>'[1]Startovní listina'!E99</f>
        <v/>
      </c>
      <c r="H98" s="181" t="str">
        <f>'[1]Startovní listina'!F99</f>
        <v/>
      </c>
      <c r="I98" s="182"/>
    </row>
    <row r="99" spans="1:9">
      <c r="A99" s="174" t="str">
        <f>IF('Výsledková listina (2015)'!D99&lt;&gt;"",A98+1,"")</f>
        <v/>
      </c>
      <c r="B99" s="179"/>
      <c r="C99" s="180" t="str">
        <f>'[1]Startovní listina'!G100</f>
        <v/>
      </c>
      <c r="D99" s="180" t="str">
        <f>'[1]Startovní listina'!B100</f>
        <v/>
      </c>
      <c r="E99" s="181" t="str">
        <f>'[1]Startovní listina'!C100</f>
        <v/>
      </c>
      <c r="F99" s="181" t="str">
        <f>'[1]Startovní listina'!D100</f>
        <v/>
      </c>
      <c r="G99" s="181" t="str">
        <f>'[1]Startovní listina'!E100</f>
        <v/>
      </c>
      <c r="H99" s="181" t="str">
        <f>'[1]Startovní listina'!F100</f>
        <v/>
      </c>
      <c r="I99" s="182"/>
    </row>
    <row r="100" spans="1:9">
      <c r="A100" s="174" t="str">
        <f>IF('Výsledková listina (2015)'!D100&lt;&gt;"",A99+1,"")</f>
        <v/>
      </c>
      <c r="B100" s="179"/>
      <c r="C100" s="180" t="str">
        <f>'[1]Startovní listina'!G101</f>
        <v/>
      </c>
      <c r="D100" s="180" t="str">
        <f>'[1]Startovní listina'!B101</f>
        <v/>
      </c>
      <c r="E100" s="181" t="str">
        <f>'[1]Startovní listina'!C101</f>
        <v/>
      </c>
      <c r="F100" s="181" t="str">
        <f>'[1]Startovní listina'!D101</f>
        <v/>
      </c>
      <c r="G100" s="181" t="str">
        <f>'[1]Startovní listina'!E101</f>
        <v/>
      </c>
      <c r="H100" s="181" t="str">
        <f>'[1]Startovní listina'!F101</f>
        <v/>
      </c>
      <c r="I100" s="182"/>
    </row>
    <row r="101" spans="1:9">
      <c r="A101" s="174" t="str">
        <f>IF('Výsledková listina (2015)'!D101&lt;&gt;"",A100+1,"")</f>
        <v/>
      </c>
      <c r="B101" s="179"/>
      <c r="C101" s="180" t="str">
        <f>'[1]Startovní listina'!G102</f>
        <v/>
      </c>
      <c r="D101" s="180" t="str">
        <f>'[1]Startovní listina'!B102</f>
        <v/>
      </c>
      <c r="E101" s="181" t="str">
        <f>'[1]Startovní listina'!C102</f>
        <v/>
      </c>
      <c r="F101" s="181" t="str">
        <f>'[1]Startovní listina'!D102</f>
        <v/>
      </c>
      <c r="G101" s="181" t="str">
        <f>'[1]Startovní listina'!E102</f>
        <v/>
      </c>
      <c r="H101" s="181" t="str">
        <f>'[1]Startovní listina'!F102</f>
        <v/>
      </c>
      <c r="I101" s="182"/>
    </row>
    <row r="102" spans="1:9">
      <c r="A102" s="174" t="str">
        <f>IF('Výsledková listina (2015)'!D102&lt;&gt;"",A101+1,"")</f>
        <v/>
      </c>
      <c r="B102" s="179"/>
      <c r="C102" s="180" t="str">
        <f>'[1]Startovní listina'!G103</f>
        <v/>
      </c>
      <c r="D102" s="180" t="str">
        <f>'[1]Startovní listina'!B103</f>
        <v/>
      </c>
      <c r="E102" s="181" t="str">
        <f>'[1]Startovní listina'!C103</f>
        <v/>
      </c>
      <c r="F102" s="181" t="str">
        <f>'[1]Startovní listina'!D103</f>
        <v/>
      </c>
      <c r="G102" s="181" t="str">
        <f>'[1]Startovní listina'!E103</f>
        <v/>
      </c>
      <c r="H102" s="181" t="str">
        <f>'[1]Startovní listina'!F103</f>
        <v/>
      </c>
      <c r="I102" s="182"/>
    </row>
    <row r="103" spans="1:9">
      <c r="A103" s="174" t="str">
        <f>IF('Výsledková listina (2015)'!D103&lt;&gt;"",A102+1,"")</f>
        <v/>
      </c>
      <c r="B103" s="179"/>
      <c r="C103" s="180" t="str">
        <f>'[1]Startovní listina'!G104</f>
        <v/>
      </c>
      <c r="D103" s="180" t="str">
        <f>'[1]Startovní listina'!B104</f>
        <v/>
      </c>
      <c r="E103" s="181" t="str">
        <f>'[1]Startovní listina'!C104</f>
        <v/>
      </c>
      <c r="F103" s="181" t="str">
        <f>'[1]Startovní listina'!D104</f>
        <v/>
      </c>
      <c r="G103" s="181" t="str">
        <f>'[1]Startovní listina'!E104</f>
        <v/>
      </c>
      <c r="H103" s="181" t="str">
        <f>'[1]Startovní listina'!F104</f>
        <v/>
      </c>
      <c r="I103" s="182"/>
    </row>
    <row r="104" spans="1:9">
      <c r="A104" s="174" t="str">
        <f>IF('Výsledková listina (2015)'!D104&lt;&gt;"",A103+1,"")</f>
        <v/>
      </c>
      <c r="B104" s="179"/>
      <c r="C104" s="180" t="str">
        <f>'[1]Startovní listina'!G105</f>
        <v/>
      </c>
      <c r="D104" s="180" t="str">
        <f>'[1]Startovní listina'!B105</f>
        <v/>
      </c>
      <c r="E104" s="181" t="str">
        <f>'[1]Startovní listina'!C105</f>
        <v/>
      </c>
      <c r="F104" s="181" t="str">
        <f>'[1]Startovní listina'!D105</f>
        <v/>
      </c>
      <c r="G104" s="181" t="str">
        <f>'[1]Startovní listina'!E105</f>
        <v/>
      </c>
      <c r="H104" s="181" t="str">
        <f>'[1]Startovní listina'!F105</f>
        <v/>
      </c>
      <c r="I104" s="182"/>
    </row>
    <row r="105" spans="1:9">
      <c r="A105" s="174" t="str">
        <f>IF('Výsledková listina (2015)'!D105&lt;&gt;"",A104+1,"")</f>
        <v/>
      </c>
      <c r="B105" s="179"/>
      <c r="C105" s="180" t="str">
        <f>'[1]Startovní listina'!G106</f>
        <v/>
      </c>
      <c r="D105" s="180" t="str">
        <f>'[1]Startovní listina'!B106</f>
        <v/>
      </c>
      <c r="E105" s="181" t="str">
        <f>'[1]Startovní listina'!C106</f>
        <v/>
      </c>
      <c r="F105" s="181" t="str">
        <f>'[1]Startovní listina'!D106</f>
        <v/>
      </c>
      <c r="G105" s="181" t="str">
        <f>'[1]Startovní listina'!E106</f>
        <v/>
      </c>
      <c r="H105" s="181" t="str">
        <f>'[1]Startovní listina'!F106</f>
        <v/>
      </c>
      <c r="I105" s="182"/>
    </row>
    <row r="106" spans="1:9">
      <c r="A106" s="174" t="str">
        <f>IF('Výsledková listina (2015)'!D106&lt;&gt;"",A105+1,"")</f>
        <v/>
      </c>
      <c r="B106" s="179"/>
      <c r="C106" s="180" t="str">
        <f>'[1]Startovní listina'!G107</f>
        <v/>
      </c>
      <c r="D106" s="180" t="str">
        <f>'[1]Startovní listina'!B107</f>
        <v/>
      </c>
      <c r="E106" s="181" t="str">
        <f>'[1]Startovní listina'!C107</f>
        <v/>
      </c>
      <c r="F106" s="181" t="str">
        <f>'[1]Startovní listina'!D107</f>
        <v/>
      </c>
      <c r="G106" s="181" t="str">
        <f>'[1]Startovní listina'!E107</f>
        <v/>
      </c>
      <c r="H106" s="181" t="str">
        <f>'[1]Startovní listina'!F107</f>
        <v/>
      </c>
      <c r="I106" s="182"/>
    </row>
    <row r="107" spans="1:9">
      <c r="A107" s="174" t="str">
        <f>IF('Výsledková listina (2015)'!D107&lt;&gt;"",A106+1,"")</f>
        <v/>
      </c>
      <c r="B107" s="179"/>
      <c r="C107" s="180" t="str">
        <f>'[1]Startovní listina'!G108</f>
        <v/>
      </c>
      <c r="D107" s="180" t="str">
        <f>'[1]Startovní listina'!B108</f>
        <v/>
      </c>
      <c r="E107" s="181" t="str">
        <f>'[1]Startovní listina'!C108</f>
        <v/>
      </c>
      <c r="F107" s="181" t="str">
        <f>'[1]Startovní listina'!D108</f>
        <v/>
      </c>
      <c r="G107" s="181" t="str">
        <f>'[1]Startovní listina'!E108</f>
        <v/>
      </c>
      <c r="H107" s="181" t="str">
        <f>'[1]Startovní listina'!F108</f>
        <v/>
      </c>
      <c r="I107" s="182"/>
    </row>
    <row r="108" spans="1:9">
      <c r="A108" s="174" t="str">
        <f>IF('Výsledková listina (2015)'!D108&lt;&gt;"",A107+1,"")</f>
        <v/>
      </c>
      <c r="B108" s="179"/>
      <c r="C108" s="180" t="str">
        <f>'[1]Startovní listina'!G109</f>
        <v/>
      </c>
      <c r="D108" s="180" t="str">
        <f>'[1]Startovní listina'!B109</f>
        <v/>
      </c>
      <c r="E108" s="181" t="str">
        <f>'[1]Startovní listina'!C109</f>
        <v/>
      </c>
      <c r="F108" s="181" t="str">
        <f>'[1]Startovní listina'!D109</f>
        <v/>
      </c>
      <c r="G108" s="181" t="str">
        <f>'[1]Startovní listina'!E109</f>
        <v/>
      </c>
      <c r="H108" s="181" t="str">
        <f>'[1]Startovní listina'!F109</f>
        <v/>
      </c>
      <c r="I108" s="182"/>
    </row>
    <row r="109" spans="1:9">
      <c r="A109" s="174" t="str">
        <f>IF('Výsledková listina (2015)'!D109&lt;&gt;"",A108+1,"")</f>
        <v/>
      </c>
      <c r="B109" s="179"/>
      <c r="C109" s="180" t="str">
        <f>'[1]Startovní listina'!G110</f>
        <v/>
      </c>
      <c r="D109" s="180" t="str">
        <f>'[1]Startovní listina'!B110</f>
        <v/>
      </c>
      <c r="E109" s="181" t="str">
        <f>'[1]Startovní listina'!C110</f>
        <v/>
      </c>
      <c r="F109" s="181" t="str">
        <f>'[1]Startovní listina'!D110</f>
        <v/>
      </c>
      <c r="G109" s="181" t="str">
        <f>'[1]Startovní listina'!E110</f>
        <v/>
      </c>
      <c r="H109" s="181" t="str">
        <f>'[1]Startovní listina'!F110</f>
        <v/>
      </c>
      <c r="I109" s="182"/>
    </row>
    <row r="110" spans="1:9">
      <c r="A110" s="174" t="str">
        <f>IF('Výsledková listina (2015)'!D110&lt;&gt;"",A109+1,"")</f>
        <v/>
      </c>
      <c r="B110" s="179"/>
      <c r="C110" s="180" t="str">
        <f>'[1]Startovní listina'!G111</f>
        <v/>
      </c>
      <c r="D110" s="180" t="str">
        <f>'[1]Startovní listina'!B111</f>
        <v/>
      </c>
      <c r="E110" s="181" t="str">
        <f>'[1]Startovní listina'!C111</f>
        <v/>
      </c>
      <c r="F110" s="181" t="str">
        <f>'[1]Startovní listina'!D111</f>
        <v/>
      </c>
      <c r="G110" s="181" t="str">
        <f>'[1]Startovní listina'!E111</f>
        <v/>
      </c>
      <c r="H110" s="181" t="str">
        <f>'[1]Startovní listina'!F111</f>
        <v/>
      </c>
      <c r="I110" s="182"/>
    </row>
    <row r="111" spans="1:9">
      <c r="A111" s="174" t="str">
        <f>IF('Výsledková listina (2015)'!D111&lt;&gt;"",A110+1,"")</f>
        <v/>
      </c>
      <c r="B111" s="179"/>
      <c r="C111" s="180" t="str">
        <f>'[1]Startovní listina'!G112</f>
        <v/>
      </c>
      <c r="D111" s="180" t="str">
        <f>'[1]Startovní listina'!B112</f>
        <v/>
      </c>
      <c r="E111" s="181" t="str">
        <f>'[1]Startovní listina'!C112</f>
        <v/>
      </c>
      <c r="F111" s="181" t="str">
        <f>'[1]Startovní listina'!D112</f>
        <v/>
      </c>
      <c r="G111" s="181" t="str">
        <f>'[1]Startovní listina'!E112</f>
        <v/>
      </c>
      <c r="H111" s="181" t="str">
        <f>'[1]Startovní listina'!F112</f>
        <v/>
      </c>
      <c r="I111" s="182"/>
    </row>
    <row r="112" spans="1:9">
      <c r="A112" s="174" t="str">
        <f>IF('Výsledková listina (2015)'!D112&lt;&gt;"",A111+1,"")</f>
        <v/>
      </c>
      <c r="B112" s="179"/>
      <c r="C112" s="180" t="str">
        <f>'[1]Startovní listina'!G113</f>
        <v/>
      </c>
      <c r="D112" s="180" t="str">
        <f>'[1]Startovní listina'!B113</f>
        <v/>
      </c>
      <c r="E112" s="181" t="str">
        <f>'[1]Startovní listina'!C113</f>
        <v/>
      </c>
      <c r="F112" s="181" t="str">
        <f>'[1]Startovní listina'!D113</f>
        <v/>
      </c>
      <c r="G112" s="181" t="str">
        <f>'[1]Startovní listina'!E113</f>
        <v/>
      </c>
      <c r="H112" s="181" t="str">
        <f>'[1]Startovní listina'!F113</f>
        <v/>
      </c>
      <c r="I112" s="182"/>
    </row>
    <row r="113" spans="1:9">
      <c r="A113" s="174" t="str">
        <f>IF('Výsledková listina (2015)'!D113&lt;&gt;"",A112+1,"")</f>
        <v/>
      </c>
      <c r="B113" s="179"/>
      <c r="C113" s="180" t="str">
        <f>'[1]Startovní listina'!G114</f>
        <v/>
      </c>
      <c r="D113" s="180" t="str">
        <f>'[1]Startovní listina'!B114</f>
        <v/>
      </c>
      <c r="E113" s="181" t="str">
        <f>'[1]Startovní listina'!C114</f>
        <v/>
      </c>
      <c r="F113" s="181" t="str">
        <f>'[1]Startovní listina'!D114</f>
        <v/>
      </c>
      <c r="G113" s="181" t="str">
        <f>'[1]Startovní listina'!E114</f>
        <v/>
      </c>
      <c r="H113" s="181" t="str">
        <f>'[1]Startovní listina'!F114</f>
        <v/>
      </c>
      <c r="I113" s="182"/>
    </row>
    <row r="114" spans="1:9">
      <c r="A114" s="174" t="str">
        <f>IF('Výsledková listina (2015)'!D114&lt;&gt;"",A113+1,"")</f>
        <v/>
      </c>
      <c r="B114" s="179"/>
      <c r="C114" s="180" t="str">
        <f>'[1]Startovní listina'!G115</f>
        <v/>
      </c>
      <c r="D114" s="180" t="str">
        <f>'[1]Startovní listina'!B115</f>
        <v/>
      </c>
      <c r="E114" s="181" t="str">
        <f>'[1]Startovní listina'!C115</f>
        <v/>
      </c>
      <c r="F114" s="181" t="str">
        <f>'[1]Startovní listina'!D115</f>
        <v/>
      </c>
      <c r="G114" s="181" t="str">
        <f>'[1]Startovní listina'!E115</f>
        <v/>
      </c>
      <c r="H114" s="181" t="str">
        <f>'[1]Startovní listina'!F115</f>
        <v/>
      </c>
      <c r="I114" s="182"/>
    </row>
    <row r="115" spans="1:9">
      <c r="A115" s="174" t="str">
        <f>IF('Výsledková listina (2015)'!D115&lt;&gt;"",A114+1,"")</f>
        <v/>
      </c>
      <c r="B115" s="179"/>
      <c r="C115" s="180" t="str">
        <f>'[1]Startovní listina'!G116</f>
        <v/>
      </c>
      <c r="D115" s="180" t="str">
        <f>'[1]Startovní listina'!B116</f>
        <v/>
      </c>
      <c r="E115" s="181" t="str">
        <f>'[1]Startovní listina'!C116</f>
        <v/>
      </c>
      <c r="F115" s="181" t="str">
        <f>'[1]Startovní listina'!D116</f>
        <v/>
      </c>
      <c r="G115" s="181" t="str">
        <f>'[1]Startovní listina'!E116</f>
        <v/>
      </c>
      <c r="H115" s="181" t="str">
        <f>'[1]Startovní listina'!F116</f>
        <v/>
      </c>
      <c r="I115" s="182"/>
    </row>
    <row r="116" spans="1:9">
      <c r="A116" s="174" t="str">
        <f>IF('Výsledková listina (2015)'!D116&lt;&gt;"",A115+1,"")</f>
        <v/>
      </c>
      <c r="B116" s="179"/>
      <c r="C116" s="180" t="str">
        <f>'[1]Startovní listina'!G117</f>
        <v/>
      </c>
      <c r="D116" s="180" t="str">
        <f>'[1]Startovní listina'!B117</f>
        <v/>
      </c>
      <c r="E116" s="181" t="str">
        <f>'[1]Startovní listina'!C117</f>
        <v/>
      </c>
      <c r="F116" s="181" t="str">
        <f>'[1]Startovní listina'!D117</f>
        <v/>
      </c>
      <c r="G116" s="181" t="str">
        <f>'[1]Startovní listina'!E117</f>
        <v/>
      </c>
      <c r="H116" s="181" t="str">
        <f>'[1]Startovní listina'!F117</f>
        <v/>
      </c>
      <c r="I116" s="182"/>
    </row>
    <row r="117" spans="1:9">
      <c r="A117" s="174" t="str">
        <f>IF('Výsledková listina (2015)'!D117&lt;&gt;"",A116+1,"")</f>
        <v/>
      </c>
      <c r="B117" s="179"/>
      <c r="C117" s="180" t="str">
        <f>'[1]Startovní listina'!G118</f>
        <v/>
      </c>
      <c r="D117" s="180" t="str">
        <f>'[1]Startovní listina'!B118</f>
        <v/>
      </c>
      <c r="E117" s="181" t="str">
        <f>'[1]Startovní listina'!C118</f>
        <v/>
      </c>
      <c r="F117" s="181" t="str">
        <f>'[1]Startovní listina'!D118</f>
        <v/>
      </c>
      <c r="G117" s="181" t="str">
        <f>'[1]Startovní listina'!E118</f>
        <v/>
      </c>
      <c r="H117" s="181" t="str">
        <f>'[1]Startovní listina'!F118</f>
        <v/>
      </c>
      <c r="I117" s="182"/>
    </row>
    <row r="118" spans="1:9">
      <c r="A118" s="174" t="str">
        <f>IF('Výsledková listina (2015)'!D118&lt;&gt;"",A117+1,"")</f>
        <v/>
      </c>
      <c r="B118" s="179"/>
      <c r="C118" s="180" t="str">
        <f>'[1]Startovní listina'!G119</f>
        <v/>
      </c>
      <c r="D118" s="180" t="str">
        <f>'[1]Startovní listina'!B119</f>
        <v/>
      </c>
      <c r="E118" s="181" t="str">
        <f>'[1]Startovní listina'!C119</f>
        <v/>
      </c>
      <c r="F118" s="181" t="str">
        <f>'[1]Startovní listina'!D119</f>
        <v/>
      </c>
      <c r="G118" s="181" t="str">
        <f>'[1]Startovní listina'!E119</f>
        <v/>
      </c>
      <c r="H118" s="181" t="str">
        <f>'[1]Startovní listina'!F119</f>
        <v/>
      </c>
      <c r="I118" s="182"/>
    </row>
    <row r="119" spans="1:9">
      <c r="A119" s="174" t="str">
        <f>IF('Výsledková listina (2015)'!D119&lt;&gt;"",A118+1,"")</f>
        <v/>
      </c>
      <c r="B119" s="179"/>
      <c r="C119" s="180" t="str">
        <f>'[1]Startovní listina'!G120</f>
        <v/>
      </c>
      <c r="D119" s="180" t="str">
        <f>'[1]Startovní listina'!B120</f>
        <v/>
      </c>
      <c r="E119" s="181" t="str">
        <f>'[1]Startovní listina'!C120</f>
        <v/>
      </c>
      <c r="F119" s="181" t="str">
        <f>'[1]Startovní listina'!D120</f>
        <v/>
      </c>
      <c r="G119" s="181" t="str">
        <f>'[1]Startovní listina'!E120</f>
        <v/>
      </c>
      <c r="H119" s="181" t="str">
        <f>'[1]Startovní listina'!F120</f>
        <v/>
      </c>
      <c r="I119" s="182"/>
    </row>
    <row r="120" spans="1:9">
      <c r="A120" s="174" t="str">
        <f>IF('Výsledková listina (2015)'!D120&lt;&gt;"",A119+1,"")</f>
        <v/>
      </c>
      <c r="B120" s="179"/>
      <c r="C120" s="180" t="str">
        <f>'[1]Startovní listina'!G121</f>
        <v/>
      </c>
      <c r="D120" s="180" t="str">
        <f>'[1]Startovní listina'!B121</f>
        <v/>
      </c>
      <c r="E120" s="181" t="str">
        <f>'[1]Startovní listina'!C121</f>
        <v/>
      </c>
      <c r="F120" s="181" t="str">
        <f>'[1]Startovní listina'!D121</f>
        <v/>
      </c>
      <c r="G120" s="181" t="str">
        <f>'[1]Startovní listina'!E121</f>
        <v/>
      </c>
      <c r="H120" s="181" t="str">
        <f>'[1]Startovní listina'!F121</f>
        <v/>
      </c>
      <c r="I120" s="182"/>
    </row>
    <row r="121" spans="1:9">
      <c r="A121" s="174" t="str">
        <f>IF('Výsledková listina (2015)'!D121&lt;&gt;"",A120+1,"")</f>
        <v/>
      </c>
      <c r="B121" s="179"/>
      <c r="C121" s="180" t="str">
        <f>'[1]Startovní listina'!G122</f>
        <v/>
      </c>
      <c r="D121" s="180" t="str">
        <f>'[1]Startovní listina'!B122</f>
        <v/>
      </c>
      <c r="E121" s="181" t="str">
        <f>'[1]Startovní listina'!C122</f>
        <v/>
      </c>
      <c r="F121" s="181" t="str">
        <f>'[1]Startovní listina'!D122</f>
        <v/>
      </c>
      <c r="G121" s="181" t="str">
        <f>'[1]Startovní listina'!E122</f>
        <v/>
      </c>
      <c r="H121" s="181" t="str">
        <f>'[1]Startovní listina'!F122</f>
        <v/>
      </c>
      <c r="I121" s="182"/>
    </row>
    <row r="122" spans="1:9">
      <c r="A122" s="174" t="str">
        <f>IF('Výsledková listina (2015)'!D122&lt;&gt;"",A121+1,"")</f>
        <v/>
      </c>
      <c r="B122" s="179"/>
      <c r="C122" s="180" t="str">
        <f>'[1]Startovní listina'!G123</f>
        <v/>
      </c>
      <c r="D122" s="180" t="str">
        <f>'[1]Startovní listina'!B123</f>
        <v/>
      </c>
      <c r="E122" s="181" t="str">
        <f>'[1]Startovní listina'!C123</f>
        <v/>
      </c>
      <c r="F122" s="181" t="str">
        <f>'[1]Startovní listina'!D123</f>
        <v/>
      </c>
      <c r="G122" s="181" t="str">
        <f>'[1]Startovní listina'!E123</f>
        <v/>
      </c>
      <c r="H122" s="181" t="str">
        <f>'[1]Startovní listina'!F123</f>
        <v/>
      </c>
      <c r="I122" s="182"/>
    </row>
    <row r="123" spans="1:9">
      <c r="A123" s="174" t="str">
        <f>IF('Výsledková listina (2015)'!D123&lt;&gt;"",A122+1,"")</f>
        <v/>
      </c>
      <c r="B123" s="179"/>
      <c r="C123" s="180" t="str">
        <f>'[1]Startovní listina'!G124</f>
        <v/>
      </c>
      <c r="D123" s="180" t="str">
        <f>'[1]Startovní listina'!B124</f>
        <v/>
      </c>
      <c r="E123" s="181" t="str">
        <f>'[1]Startovní listina'!C124</f>
        <v/>
      </c>
      <c r="F123" s="181" t="str">
        <f>'[1]Startovní listina'!D124</f>
        <v/>
      </c>
      <c r="G123" s="181" t="str">
        <f>'[1]Startovní listina'!E124</f>
        <v/>
      </c>
      <c r="H123" s="181" t="str">
        <f>'[1]Startovní listina'!F124</f>
        <v/>
      </c>
      <c r="I123" s="182"/>
    </row>
    <row r="124" spans="1:9">
      <c r="A124" s="174" t="str">
        <f>IF('Výsledková listina (2015)'!D124&lt;&gt;"",A123+1,"")</f>
        <v/>
      </c>
      <c r="B124" s="179"/>
      <c r="C124" s="180" t="str">
        <f>'[1]Startovní listina'!G125</f>
        <v/>
      </c>
      <c r="D124" s="180" t="str">
        <f>'[1]Startovní listina'!B125</f>
        <v/>
      </c>
      <c r="E124" s="181" t="str">
        <f>'[1]Startovní listina'!C125</f>
        <v/>
      </c>
      <c r="F124" s="181" t="str">
        <f>'[1]Startovní listina'!D125</f>
        <v/>
      </c>
      <c r="G124" s="181" t="str">
        <f>'[1]Startovní listina'!E125</f>
        <v/>
      </c>
      <c r="H124" s="181" t="str">
        <f>'[1]Startovní listina'!F125</f>
        <v/>
      </c>
      <c r="I124" s="182"/>
    </row>
    <row r="125" spans="1:9">
      <c r="A125" s="174" t="str">
        <f>IF('Výsledková listina (2015)'!D125&lt;&gt;"",A124+1,"")</f>
        <v/>
      </c>
      <c r="B125" s="179"/>
      <c r="C125" s="180" t="str">
        <f>'[1]Startovní listina'!G126</f>
        <v/>
      </c>
      <c r="D125" s="180" t="str">
        <f>'[1]Startovní listina'!B126</f>
        <v/>
      </c>
      <c r="E125" s="181" t="str">
        <f>'[1]Startovní listina'!C126</f>
        <v/>
      </c>
      <c r="F125" s="181" t="str">
        <f>'[1]Startovní listina'!D126</f>
        <v/>
      </c>
      <c r="G125" s="181" t="str">
        <f>'[1]Startovní listina'!E126</f>
        <v/>
      </c>
      <c r="H125" s="181" t="str">
        <f>'[1]Startovní listina'!F126</f>
        <v/>
      </c>
      <c r="I125" s="182"/>
    </row>
    <row r="126" spans="1:9">
      <c r="A126" s="174" t="str">
        <f>IF('Výsledková listina (2015)'!D126&lt;&gt;"",A125+1,"")</f>
        <v/>
      </c>
      <c r="B126" s="179"/>
      <c r="C126" s="180" t="str">
        <f>'[1]Startovní listina'!G127</f>
        <v/>
      </c>
      <c r="D126" s="180" t="str">
        <f>'[1]Startovní listina'!B127</f>
        <v/>
      </c>
      <c r="E126" s="181" t="str">
        <f>'[1]Startovní listina'!C127</f>
        <v/>
      </c>
      <c r="F126" s="181" t="str">
        <f>'[1]Startovní listina'!D127</f>
        <v/>
      </c>
      <c r="G126" s="181" t="str">
        <f>'[1]Startovní listina'!E127</f>
        <v/>
      </c>
      <c r="H126" s="181" t="str">
        <f>'[1]Startovní listina'!F127</f>
        <v/>
      </c>
      <c r="I126" s="182"/>
    </row>
    <row r="127" spans="1:9">
      <c r="A127" s="174" t="str">
        <f>IF('Výsledková listina (2015)'!D127&lt;&gt;"",A126+1,"")</f>
        <v/>
      </c>
      <c r="B127" s="179"/>
      <c r="C127" s="180" t="str">
        <f>'[1]Startovní listina'!G128</f>
        <v/>
      </c>
      <c r="D127" s="180" t="str">
        <f>'[1]Startovní listina'!B128</f>
        <v/>
      </c>
      <c r="E127" s="181" t="str">
        <f>'[1]Startovní listina'!C128</f>
        <v/>
      </c>
      <c r="F127" s="181" t="str">
        <f>'[1]Startovní listina'!D128</f>
        <v/>
      </c>
      <c r="G127" s="181" t="str">
        <f>'[1]Startovní listina'!E128</f>
        <v/>
      </c>
      <c r="H127" s="181" t="str">
        <f>'[1]Startovní listina'!F128</f>
        <v/>
      </c>
      <c r="I127" s="182"/>
    </row>
    <row r="128" spans="1:9">
      <c r="A128" s="174" t="str">
        <f>IF('Výsledková listina (2015)'!D128&lt;&gt;"",A127+1,"")</f>
        <v/>
      </c>
      <c r="B128" s="179"/>
      <c r="C128" s="180" t="str">
        <f>'[1]Startovní listina'!G129</f>
        <v/>
      </c>
      <c r="D128" s="180" t="str">
        <f>'[1]Startovní listina'!B129</f>
        <v/>
      </c>
      <c r="E128" s="181" t="str">
        <f>'[1]Startovní listina'!C129</f>
        <v/>
      </c>
      <c r="F128" s="181" t="str">
        <f>'[1]Startovní listina'!D129</f>
        <v/>
      </c>
      <c r="G128" s="181" t="str">
        <f>'[1]Startovní listina'!E129</f>
        <v/>
      </c>
      <c r="H128" s="181" t="str">
        <f>'[1]Startovní listina'!F129</f>
        <v/>
      </c>
      <c r="I128" s="182"/>
    </row>
    <row r="129" spans="1:41">
      <c r="A129" s="174" t="str">
        <f>IF('Výsledková listina (2015)'!D129&lt;&gt;"",A128+1,"")</f>
        <v/>
      </c>
      <c r="B129" s="179"/>
      <c r="C129" s="180" t="str">
        <f>'[1]Startovní listina'!G130</f>
        <v/>
      </c>
      <c r="D129" s="180" t="str">
        <f>'[1]Startovní listina'!B130</f>
        <v/>
      </c>
      <c r="E129" s="181" t="str">
        <f>'[1]Startovní listina'!C130</f>
        <v/>
      </c>
      <c r="F129" s="181" t="str">
        <f>'[1]Startovní listina'!D130</f>
        <v/>
      </c>
      <c r="G129" s="181" t="str">
        <f>'[1]Startovní listina'!E130</f>
        <v/>
      </c>
      <c r="H129" s="181" t="str">
        <f>'[1]Startovní listina'!F130</f>
        <v/>
      </c>
      <c r="I129" s="182"/>
    </row>
    <row r="130" spans="1:41">
      <c r="A130" s="174" t="str">
        <f>IF('Výsledková listina (2015)'!D130&lt;&gt;"",A129+1,"")</f>
        <v/>
      </c>
      <c r="B130" s="179"/>
      <c r="C130" s="180" t="str">
        <f>'[1]Startovní listina'!G131</f>
        <v/>
      </c>
      <c r="D130" s="180" t="str">
        <f>'[1]Startovní listina'!B131</f>
        <v/>
      </c>
      <c r="E130" s="181" t="str">
        <f>'[1]Startovní listina'!C131</f>
        <v/>
      </c>
      <c r="F130" s="181" t="str">
        <f>'[1]Startovní listina'!D131</f>
        <v/>
      </c>
      <c r="G130" s="181" t="str">
        <f>'[1]Startovní listina'!E131</f>
        <v/>
      </c>
      <c r="H130" s="181" t="str">
        <f>'[1]Startovní listina'!F131</f>
        <v/>
      </c>
      <c r="I130" s="182"/>
    </row>
    <row r="131" spans="1:41">
      <c r="A131" s="174" t="str">
        <f>IF('Výsledková listina (2015)'!D131&lt;&gt;"",A130+1,"")</f>
        <v/>
      </c>
      <c r="B131" s="179"/>
      <c r="C131" s="180" t="str">
        <f>'[1]Startovní listina'!G132</f>
        <v/>
      </c>
      <c r="D131" s="180" t="str">
        <f>'[1]Startovní listina'!B132</f>
        <v/>
      </c>
      <c r="E131" s="181" t="str">
        <f>'[1]Startovní listina'!C132</f>
        <v/>
      </c>
      <c r="F131" s="181" t="str">
        <f>'[1]Startovní listina'!D132</f>
        <v/>
      </c>
      <c r="G131" s="181" t="str">
        <f>'[1]Startovní listina'!E132</f>
        <v/>
      </c>
      <c r="H131" s="181" t="str">
        <f>'[1]Startovní listina'!F132</f>
        <v/>
      </c>
      <c r="I131" s="182"/>
    </row>
    <row r="132" spans="1:41">
      <c r="A132" s="174" t="str">
        <f>IF('Výsledková listina (2015)'!D132&lt;&gt;"",A131+1,"")</f>
        <v/>
      </c>
      <c r="B132" s="179"/>
      <c r="C132" s="180" t="str">
        <f>'[1]Startovní listina'!G133</f>
        <v/>
      </c>
      <c r="D132" s="180" t="str">
        <f>'[1]Startovní listina'!B133</f>
        <v/>
      </c>
      <c r="E132" s="181" t="str">
        <f>'[1]Startovní listina'!C133</f>
        <v/>
      </c>
      <c r="F132" s="181" t="str">
        <f>'[1]Startovní listina'!D133</f>
        <v/>
      </c>
      <c r="G132" s="181" t="str">
        <f>'[1]Startovní listina'!E133</f>
        <v/>
      </c>
      <c r="H132" s="181" t="str">
        <f>'[1]Startovní listina'!F133</f>
        <v/>
      </c>
      <c r="I132" s="182"/>
    </row>
    <row r="133" spans="1:41">
      <c r="A133" s="174" t="str">
        <f>IF('Výsledková listina (2015)'!D133&lt;&gt;"",A132+1,"")</f>
        <v/>
      </c>
      <c r="B133" s="179"/>
      <c r="C133" s="180" t="str">
        <f>'[1]Startovní listina'!G134</f>
        <v/>
      </c>
      <c r="D133" s="180" t="str">
        <f>'[1]Startovní listina'!B134</f>
        <v/>
      </c>
      <c r="E133" s="181" t="str">
        <f>'[1]Startovní listina'!C134</f>
        <v/>
      </c>
      <c r="F133" s="181" t="str">
        <f>'[1]Startovní listina'!D134</f>
        <v/>
      </c>
      <c r="G133" s="181" t="str">
        <f>'[1]Startovní listina'!E134</f>
        <v/>
      </c>
      <c r="H133" s="181" t="str">
        <f>'[1]Startovní listina'!F134</f>
        <v/>
      </c>
      <c r="I133" s="182"/>
    </row>
    <row r="134" spans="1:41">
      <c r="A134" s="174" t="str">
        <f>IF('Výsledková listina (2015)'!D134&lt;&gt;"",A133+1,"")</f>
        <v/>
      </c>
      <c r="B134" s="179"/>
      <c r="C134" s="180" t="str">
        <f>'[1]Startovní listina'!G135</f>
        <v/>
      </c>
      <c r="D134" s="180" t="str">
        <f>'[1]Startovní listina'!B135</f>
        <v/>
      </c>
      <c r="E134" s="181" t="str">
        <f>'[1]Startovní listina'!C135</f>
        <v/>
      </c>
      <c r="F134" s="181" t="str">
        <f>'[1]Startovní listina'!D135</f>
        <v/>
      </c>
      <c r="G134" s="181" t="str">
        <f>'[1]Startovní listina'!E135</f>
        <v/>
      </c>
      <c r="H134" s="181" t="str">
        <f>'[1]Startovní listina'!F135</f>
        <v/>
      </c>
      <c r="I134" s="182"/>
    </row>
    <row r="135" spans="1:41">
      <c r="A135" s="174" t="str">
        <f>IF('Výsledková listina (2015)'!D135&lt;&gt;"",A134+1,"")</f>
        <v/>
      </c>
      <c r="B135" s="179"/>
      <c r="C135" s="180" t="str">
        <f>'[1]Startovní listina'!G136</f>
        <v/>
      </c>
      <c r="D135" s="180" t="str">
        <f>'[1]Startovní listina'!B136</f>
        <v/>
      </c>
      <c r="E135" s="181" t="str">
        <f>'[1]Startovní listina'!C136</f>
        <v/>
      </c>
      <c r="F135" s="181" t="str">
        <f>'[1]Startovní listina'!D136</f>
        <v/>
      </c>
      <c r="G135" s="181" t="str">
        <f>'[1]Startovní listina'!E136</f>
        <v/>
      </c>
      <c r="H135" s="181" t="str">
        <f>'[1]Startovní listina'!F136</f>
        <v/>
      </c>
      <c r="I135" s="182"/>
    </row>
    <row r="136" spans="1:41">
      <c r="A136" s="174" t="str">
        <f>IF('Výsledková listina (2015)'!D136&lt;&gt;"",A135+1,"")</f>
        <v/>
      </c>
      <c r="B136" s="179"/>
      <c r="C136" s="180" t="str">
        <f>'[1]Startovní listina'!G137</f>
        <v/>
      </c>
      <c r="D136" s="180" t="str">
        <f>'[1]Startovní listina'!B137</f>
        <v/>
      </c>
      <c r="E136" s="181" t="str">
        <f>'[1]Startovní listina'!C137</f>
        <v/>
      </c>
      <c r="F136" s="181" t="str">
        <f>'[1]Startovní listina'!D137</f>
        <v/>
      </c>
      <c r="G136" s="181" t="str">
        <f>'[1]Startovní listina'!E137</f>
        <v/>
      </c>
      <c r="H136" s="181" t="str">
        <f>'[1]Startovní listina'!F137</f>
        <v/>
      </c>
      <c r="I136" s="182"/>
    </row>
    <row r="137" spans="1:41">
      <c r="A137" s="183" t="str">
        <f>IF('Výsledková listina (2015)'!D137&lt;&gt;"",A136+1,"")</f>
        <v/>
      </c>
      <c r="B137" s="179"/>
      <c r="C137" s="180" t="str">
        <f>'[1]Startovní listina'!G138</f>
        <v/>
      </c>
      <c r="D137" s="180" t="str">
        <f>'[1]Startovní listina'!B138</f>
        <v/>
      </c>
      <c r="E137" s="181" t="str">
        <f>'[1]Startovní listina'!C138</f>
        <v/>
      </c>
      <c r="F137" s="181" t="str">
        <f>'[1]Startovní listina'!D138</f>
        <v/>
      </c>
      <c r="G137" s="181" t="str">
        <f>'[1]Startovní listina'!E138</f>
        <v/>
      </c>
      <c r="H137" s="181" t="str">
        <f>'[1]Startovní listina'!F138</f>
        <v/>
      </c>
      <c r="I137" s="182"/>
    </row>
    <row r="138" spans="1:41">
      <c r="A138" s="183" t="str">
        <f>IF('Výsledková listina (2015)'!D138&lt;&gt;"",A137+1,"")</f>
        <v/>
      </c>
      <c r="B138" s="179"/>
      <c r="C138" s="180" t="str">
        <f>'[1]Startovní listina'!G139</f>
        <v/>
      </c>
      <c r="D138" s="180" t="str">
        <f>'[1]Startovní listina'!B139</f>
        <v/>
      </c>
      <c r="E138" s="181" t="str">
        <f>'[1]Startovní listina'!C139</f>
        <v/>
      </c>
      <c r="F138" s="181" t="str">
        <f>'[1]Startovní listina'!D139</f>
        <v/>
      </c>
      <c r="G138" s="181" t="str">
        <f>'[1]Startovní listina'!E139</f>
        <v/>
      </c>
      <c r="H138" s="181" t="str">
        <f>'[1]Startovní listina'!F139</f>
        <v/>
      </c>
      <c r="I138" s="182"/>
    </row>
    <row r="139" spans="1:41">
      <c r="A139" s="183" t="str">
        <f>IF('Výsledková listina (2015)'!D139&lt;&gt;"",A138+1,"")</f>
        <v/>
      </c>
      <c r="B139" s="179"/>
      <c r="C139" s="180" t="str">
        <f>'[1]Startovní listina'!G140</f>
        <v/>
      </c>
      <c r="D139" s="180" t="str">
        <f>'[1]Startovní listina'!B140</f>
        <v/>
      </c>
      <c r="E139" s="181" t="str">
        <f>'[1]Startovní listina'!C140</f>
        <v/>
      </c>
      <c r="F139" s="181" t="str">
        <f>'[1]Startovní listina'!D140</f>
        <v/>
      </c>
      <c r="G139" s="181" t="str">
        <f>'[1]Startovní listina'!E140</f>
        <v/>
      </c>
      <c r="H139" s="181" t="str">
        <f>'[1]Startovní listina'!F140</f>
        <v/>
      </c>
      <c r="I139" s="182"/>
    </row>
    <row r="140" spans="1:41" s="188" customFormat="1" ht="13.5" thickBot="1">
      <c r="A140" s="183" t="str">
        <f>IF('Výsledková listina (2015)'!D140&lt;&gt;"",A139+1,"")</f>
        <v/>
      </c>
      <c r="B140" s="184"/>
      <c r="C140" s="185" t="str">
        <f>'[1]Startovní listina'!G141</f>
        <v/>
      </c>
      <c r="D140" s="185" t="str">
        <f>'[1]Startovní listina'!B141</f>
        <v/>
      </c>
      <c r="E140" s="186" t="str">
        <f>'[1]Startovní listina'!C141</f>
        <v/>
      </c>
      <c r="F140" s="186" t="str">
        <f>'[1]Startovní listina'!D141</f>
        <v/>
      </c>
      <c r="G140" s="186" t="str">
        <f>'[1]Startovní listina'!E141</f>
        <v/>
      </c>
      <c r="H140" s="186" t="str">
        <f>'[1]Startovní listina'!F141</f>
        <v/>
      </c>
      <c r="I140" s="187"/>
      <c r="J140" s="154"/>
      <c r="K140" s="154"/>
      <c r="L140" s="154"/>
      <c r="M140" s="154"/>
      <c r="N140" s="154"/>
      <c r="O140" s="154"/>
      <c r="P140" s="154"/>
      <c r="Q140" s="154"/>
      <c r="R140" s="154"/>
      <c r="S140" s="154"/>
      <c r="T140" s="154"/>
      <c r="U140" s="154"/>
      <c r="V140" s="154"/>
      <c r="W140" s="154"/>
      <c r="X140" s="154"/>
      <c r="Y140" s="154"/>
      <c r="Z140" s="154"/>
      <c r="AA140" s="154"/>
      <c r="AB140" s="154"/>
      <c r="AC140" s="154"/>
      <c r="AD140" s="154"/>
      <c r="AE140" s="154"/>
      <c r="AF140" s="154"/>
      <c r="AG140" s="154"/>
      <c r="AH140" s="154"/>
      <c r="AI140" s="154"/>
      <c r="AJ140" s="154"/>
      <c r="AK140" s="154"/>
      <c r="AL140" s="154"/>
      <c r="AM140" s="154"/>
      <c r="AN140" s="154"/>
      <c r="AO140" s="154"/>
    </row>
    <row r="141" spans="1:41" s="154" customFormat="1">
      <c r="C141" s="189"/>
      <c r="D141" s="190"/>
      <c r="E141" s="191"/>
      <c r="F141" s="191"/>
      <c r="G141" s="189"/>
      <c r="H141" s="189"/>
      <c r="I141" s="190"/>
    </row>
    <row r="142" spans="1:41" s="154" customFormat="1">
      <c r="C142" s="189"/>
      <c r="D142" s="190"/>
      <c r="E142" s="191"/>
      <c r="F142" s="191"/>
      <c r="G142" s="189"/>
      <c r="H142" s="189"/>
      <c r="I142" s="190"/>
    </row>
    <row r="143" spans="1:41" s="154" customFormat="1">
      <c r="C143" s="189"/>
      <c r="D143" s="190"/>
      <c r="E143" s="191"/>
      <c r="F143" s="191"/>
      <c r="G143" s="189"/>
      <c r="H143" s="189"/>
      <c r="I143" s="190"/>
    </row>
    <row r="144" spans="1:41" s="154" customFormat="1">
      <c r="C144" s="189"/>
      <c r="D144" s="190"/>
      <c r="E144" s="191"/>
      <c r="F144" s="191"/>
      <c r="G144" s="189"/>
      <c r="H144" s="189"/>
      <c r="I144" s="190"/>
    </row>
    <row r="145" spans="3:9" s="154" customFormat="1" ht="13.5" thickBot="1">
      <c r="C145" s="189"/>
      <c r="D145" s="190"/>
      <c r="E145" s="191"/>
      <c r="F145" s="191"/>
      <c r="G145" s="189"/>
      <c r="H145" s="189"/>
      <c r="I145" s="190"/>
    </row>
    <row r="146" spans="3:9" s="154" customFormat="1">
      <c r="C146" s="189"/>
      <c r="D146" s="290" t="s">
        <v>13</v>
      </c>
      <c r="E146" s="291"/>
      <c r="F146" s="291"/>
      <c r="G146" s="291"/>
      <c r="H146" s="292"/>
      <c r="I146" s="190"/>
    </row>
    <row r="147" spans="3:9" s="154" customFormat="1">
      <c r="C147" s="189"/>
      <c r="D147" s="293"/>
      <c r="E147" s="294"/>
      <c r="F147" s="294"/>
      <c r="G147" s="294"/>
      <c r="H147" s="295"/>
      <c r="I147" s="190"/>
    </row>
    <row r="148" spans="3:9" s="154" customFormat="1">
      <c r="C148" s="189"/>
      <c r="D148" s="293"/>
      <c r="E148" s="294"/>
      <c r="F148" s="294"/>
      <c r="G148" s="294"/>
      <c r="H148" s="295"/>
      <c r="I148" s="190"/>
    </row>
    <row r="149" spans="3:9" s="154" customFormat="1">
      <c r="C149" s="189"/>
      <c r="D149" s="293"/>
      <c r="E149" s="294"/>
      <c r="F149" s="294"/>
      <c r="G149" s="294"/>
      <c r="H149" s="295"/>
      <c r="I149" s="190"/>
    </row>
    <row r="150" spans="3:9" s="154" customFormat="1">
      <c r="C150" s="189"/>
      <c r="D150" s="293"/>
      <c r="E150" s="294"/>
      <c r="F150" s="294"/>
      <c r="G150" s="294"/>
      <c r="H150" s="295"/>
      <c r="I150" s="190"/>
    </row>
    <row r="151" spans="3:9" s="154" customFormat="1">
      <c r="D151" s="293"/>
      <c r="E151" s="294"/>
      <c r="F151" s="294"/>
      <c r="G151" s="294"/>
      <c r="H151" s="295"/>
      <c r="I151" s="192"/>
    </row>
    <row r="152" spans="3:9" s="154" customFormat="1" ht="13.5" thickBot="1">
      <c r="D152" s="296"/>
      <c r="E152" s="297"/>
      <c r="F152" s="297"/>
      <c r="G152" s="297"/>
      <c r="H152" s="298"/>
      <c r="I152" s="192"/>
    </row>
    <row r="153" spans="3:9" s="154" customFormat="1">
      <c r="G153" s="192"/>
      <c r="I153" s="192"/>
    </row>
    <row r="154" spans="3:9" s="154" customFormat="1">
      <c r="G154" s="192"/>
      <c r="I154" s="192"/>
    </row>
    <row r="155" spans="3:9" s="154" customFormat="1">
      <c r="G155" s="192"/>
      <c r="I155" s="192"/>
    </row>
    <row r="156" spans="3:9" s="154" customFormat="1">
      <c r="G156" s="192"/>
      <c r="I156" s="192"/>
    </row>
    <row r="157" spans="3:9" s="154" customFormat="1">
      <c r="G157" s="192"/>
      <c r="I157" s="192"/>
    </row>
    <row r="158" spans="3:9" s="154" customFormat="1">
      <c r="G158" s="192"/>
      <c r="I158" s="192"/>
    </row>
    <row r="159" spans="3:9" s="154" customFormat="1">
      <c r="G159" s="192"/>
      <c r="I159" s="192"/>
    </row>
    <row r="160" spans="3:9" s="154" customFormat="1">
      <c r="G160" s="192"/>
      <c r="I160" s="192"/>
    </row>
    <row r="161" spans="7:9" s="154" customFormat="1">
      <c r="G161" s="192"/>
      <c r="I161" s="192"/>
    </row>
    <row r="162" spans="7:9" s="154" customFormat="1">
      <c r="G162" s="192"/>
      <c r="I162" s="192"/>
    </row>
    <row r="163" spans="7:9" s="154" customFormat="1">
      <c r="G163" s="192"/>
      <c r="I163" s="192"/>
    </row>
    <row r="164" spans="7:9" s="154" customFormat="1">
      <c r="G164" s="192"/>
      <c r="I164" s="192"/>
    </row>
    <row r="165" spans="7:9" s="154" customFormat="1">
      <c r="G165" s="192"/>
      <c r="I165" s="192"/>
    </row>
    <row r="166" spans="7:9" s="154" customFormat="1">
      <c r="G166" s="192"/>
      <c r="I166" s="192"/>
    </row>
    <row r="167" spans="7:9" s="154" customFormat="1">
      <c r="G167" s="192"/>
      <c r="I167" s="192"/>
    </row>
    <row r="168" spans="7:9" s="154" customFormat="1">
      <c r="G168" s="192"/>
      <c r="I168" s="192"/>
    </row>
    <row r="169" spans="7:9" s="154" customFormat="1">
      <c r="G169" s="192"/>
      <c r="I169" s="192"/>
    </row>
    <row r="170" spans="7:9" s="154" customFormat="1">
      <c r="G170" s="192"/>
      <c r="I170" s="192"/>
    </row>
    <row r="171" spans="7:9" s="154" customFormat="1">
      <c r="G171" s="192"/>
      <c r="I171" s="192"/>
    </row>
    <row r="172" spans="7:9" s="154" customFormat="1">
      <c r="G172" s="192"/>
      <c r="I172" s="192"/>
    </row>
    <row r="173" spans="7:9" s="154" customFormat="1">
      <c r="G173" s="192"/>
      <c r="I173" s="192"/>
    </row>
    <row r="174" spans="7:9" s="154" customFormat="1">
      <c r="G174" s="192"/>
      <c r="I174" s="192"/>
    </row>
    <row r="175" spans="7:9" s="154" customFormat="1">
      <c r="G175" s="192"/>
      <c r="I175" s="192"/>
    </row>
    <row r="176" spans="7:9" s="154" customFormat="1">
      <c r="G176" s="192"/>
      <c r="I176" s="192"/>
    </row>
    <row r="177" spans="7:9" s="154" customFormat="1">
      <c r="G177" s="192"/>
      <c r="I177" s="192"/>
    </row>
    <row r="178" spans="7:9" s="154" customFormat="1">
      <c r="G178" s="192"/>
      <c r="I178" s="192"/>
    </row>
    <row r="179" spans="7:9" s="154" customFormat="1">
      <c r="G179" s="192"/>
      <c r="I179" s="192"/>
    </row>
    <row r="180" spans="7:9" s="154" customFormat="1">
      <c r="G180" s="192"/>
      <c r="I180" s="192"/>
    </row>
    <row r="181" spans="7:9" s="154" customFormat="1">
      <c r="G181" s="192"/>
      <c r="I181" s="192"/>
    </row>
    <row r="182" spans="7:9" s="154" customFormat="1">
      <c r="G182" s="192"/>
      <c r="I182" s="192"/>
    </row>
    <row r="183" spans="7:9" s="154" customFormat="1">
      <c r="G183" s="192"/>
      <c r="I183" s="192"/>
    </row>
    <row r="184" spans="7:9" s="154" customFormat="1">
      <c r="G184" s="192"/>
      <c r="I184" s="192"/>
    </row>
    <row r="185" spans="7:9" s="154" customFormat="1">
      <c r="G185" s="192"/>
      <c r="I185" s="192"/>
    </row>
    <row r="186" spans="7:9" s="154" customFormat="1">
      <c r="G186" s="192"/>
      <c r="I186" s="192"/>
    </row>
    <row r="187" spans="7:9" s="154" customFormat="1">
      <c r="G187" s="192"/>
      <c r="I187" s="192"/>
    </row>
    <row r="188" spans="7:9" s="154" customFormat="1">
      <c r="G188" s="192"/>
      <c r="I188" s="192"/>
    </row>
    <row r="189" spans="7:9" s="154" customFormat="1">
      <c r="G189" s="192"/>
      <c r="I189" s="192"/>
    </row>
    <row r="190" spans="7:9" s="154" customFormat="1">
      <c r="G190" s="192"/>
      <c r="I190" s="192"/>
    </row>
    <row r="191" spans="7:9" s="154" customFormat="1">
      <c r="G191" s="192"/>
      <c r="I191" s="192"/>
    </row>
    <row r="192" spans="7:9" s="154" customFormat="1">
      <c r="G192" s="192"/>
      <c r="I192" s="192"/>
    </row>
    <row r="193" spans="7:9" s="154" customFormat="1">
      <c r="G193" s="192"/>
      <c r="I193" s="192"/>
    </row>
    <row r="194" spans="7:9" s="154" customFormat="1">
      <c r="G194" s="192"/>
      <c r="I194" s="192"/>
    </row>
    <row r="195" spans="7:9" s="154" customFormat="1">
      <c r="G195" s="192"/>
      <c r="I195" s="192"/>
    </row>
    <row r="196" spans="7:9" s="154" customFormat="1">
      <c r="G196" s="192"/>
      <c r="I196" s="192"/>
    </row>
    <row r="197" spans="7:9" s="154" customFormat="1">
      <c r="G197" s="192"/>
      <c r="I197" s="192"/>
    </row>
    <row r="198" spans="7:9" s="154" customFormat="1">
      <c r="G198" s="192"/>
      <c r="I198" s="192"/>
    </row>
    <row r="199" spans="7:9" s="154" customFormat="1">
      <c r="G199" s="192"/>
      <c r="I199" s="192"/>
    </row>
    <row r="200" spans="7:9" s="154" customFormat="1">
      <c r="G200" s="192"/>
      <c r="I200" s="192"/>
    </row>
    <row r="201" spans="7:9" s="154" customFormat="1">
      <c r="G201" s="192"/>
      <c r="I201" s="192"/>
    </row>
    <row r="202" spans="7:9" s="154" customFormat="1">
      <c r="G202" s="192"/>
      <c r="I202" s="192"/>
    </row>
    <row r="203" spans="7:9" s="154" customFormat="1">
      <c r="G203" s="192"/>
      <c r="I203" s="192"/>
    </row>
    <row r="204" spans="7:9" s="154" customFormat="1">
      <c r="G204" s="192"/>
      <c r="I204" s="192"/>
    </row>
    <row r="205" spans="7:9" s="154" customFormat="1">
      <c r="G205" s="192"/>
      <c r="I205" s="192"/>
    </row>
    <row r="206" spans="7:9" s="154" customFormat="1">
      <c r="G206" s="192"/>
      <c r="I206" s="192"/>
    </row>
    <row r="207" spans="7:9" s="154" customFormat="1">
      <c r="G207" s="192"/>
      <c r="I207" s="192"/>
    </row>
    <row r="208" spans="7:9" s="154" customFormat="1">
      <c r="G208" s="192"/>
      <c r="I208" s="192"/>
    </row>
    <row r="209" spans="7:9" s="154" customFormat="1">
      <c r="G209" s="192"/>
      <c r="I209" s="192"/>
    </row>
    <row r="210" spans="7:9" s="154" customFormat="1">
      <c r="G210" s="192"/>
      <c r="I210" s="192"/>
    </row>
    <row r="211" spans="7:9" s="154" customFormat="1">
      <c r="G211" s="192"/>
      <c r="I211" s="192"/>
    </row>
    <row r="212" spans="7:9" s="154" customFormat="1">
      <c r="G212" s="192"/>
      <c r="I212" s="192"/>
    </row>
    <row r="213" spans="7:9" s="154" customFormat="1">
      <c r="G213" s="192"/>
      <c r="I213" s="192"/>
    </row>
    <row r="214" spans="7:9" s="154" customFormat="1">
      <c r="G214" s="192"/>
      <c r="I214" s="192"/>
    </row>
    <row r="215" spans="7:9" s="154" customFormat="1">
      <c r="G215" s="192"/>
      <c r="I215" s="192"/>
    </row>
    <row r="216" spans="7:9" s="154" customFormat="1">
      <c r="G216" s="192"/>
      <c r="I216" s="192"/>
    </row>
    <row r="217" spans="7:9" s="154" customFormat="1">
      <c r="G217" s="192"/>
      <c r="I217" s="192"/>
    </row>
    <row r="218" spans="7:9" s="154" customFormat="1">
      <c r="G218" s="192"/>
      <c r="I218" s="192"/>
    </row>
    <row r="219" spans="7:9" s="154" customFormat="1">
      <c r="G219" s="192"/>
      <c r="I219" s="192"/>
    </row>
    <row r="220" spans="7:9" s="154" customFormat="1">
      <c r="G220" s="192"/>
      <c r="I220" s="192"/>
    </row>
    <row r="221" spans="7:9" s="154" customFormat="1">
      <c r="G221" s="192"/>
      <c r="I221" s="192"/>
    </row>
    <row r="222" spans="7:9" s="154" customFormat="1">
      <c r="G222" s="192"/>
      <c r="I222" s="192"/>
    </row>
    <row r="223" spans="7:9" s="154" customFormat="1">
      <c r="G223" s="192"/>
      <c r="I223" s="192"/>
    </row>
  </sheetData>
  <sheetProtection password="CC36" sheet="1" objects="1" scenarios="1" selectLockedCells="1" selectUnlockedCells="1"/>
  <mergeCells count="5">
    <mergeCell ref="A1:I1"/>
    <mergeCell ref="A2:I2"/>
    <mergeCell ref="K2:O14"/>
    <mergeCell ref="A3:I3"/>
    <mergeCell ref="D146:H152"/>
  </mergeCells>
  <pageMargins left="0.51181102362204722" right="0" top="0" bottom="0" header="0.43307086614173229" footer="0.15748031496062992"/>
  <pageSetup paperSize="9" scale="58" orientation="portrait" horizontalDpi="4294967293" verticalDpi="4294967293" r:id="rId1"/>
  <headerFooter scaleWithDoc="0" alignWithMargins="0"/>
  <rowBreaks count="1" manualBreakCount="1">
    <brk id="72" max="8" man="1"/>
  </rowBreaks>
  <drawing r:id="rId2"/>
  <legacyDrawing r:id="rId3"/>
</worksheet>
</file>

<file path=xl/worksheets/sheet7.xml><?xml version="1.0" encoding="utf-8"?>
<worksheet xmlns="http://schemas.openxmlformats.org/spreadsheetml/2006/main" xmlns:r="http://schemas.openxmlformats.org/officeDocument/2006/relationships">
  <sheetPr codeName="List6"/>
  <dimension ref="A1:F30"/>
  <sheetViews>
    <sheetView workbookViewId="0">
      <selection activeCell="F7" sqref="F7"/>
    </sheetView>
  </sheetViews>
  <sheetFormatPr defaultRowHeight="12.75"/>
  <cols>
    <col min="1" max="1" width="5.140625" bestFit="1" customWidth="1"/>
    <col min="2" max="2" width="22.42578125" customWidth="1"/>
    <col min="3" max="3" width="5.140625" bestFit="1" customWidth="1"/>
    <col min="4" max="4" width="22.42578125" customWidth="1"/>
    <col min="5" max="5" width="5.5703125" customWidth="1"/>
    <col min="6" max="6" width="22.42578125" customWidth="1"/>
  </cols>
  <sheetData>
    <row r="1" spans="1:6" ht="27" thickBot="1">
      <c r="A1" s="299" t="s">
        <v>16</v>
      </c>
      <c r="B1" s="300"/>
      <c r="C1" s="299" t="s">
        <v>17</v>
      </c>
      <c r="D1" s="300"/>
      <c r="E1" s="299" t="s">
        <v>29</v>
      </c>
      <c r="F1" s="300"/>
    </row>
    <row r="2" spans="1:6">
      <c r="A2" s="39" t="s">
        <v>14</v>
      </c>
      <c r="B2" s="40" t="s">
        <v>15</v>
      </c>
      <c r="C2" s="39" t="s">
        <v>14</v>
      </c>
      <c r="D2" s="40" t="s">
        <v>15</v>
      </c>
      <c r="E2" s="39" t="s">
        <v>14</v>
      </c>
      <c r="F2" s="40" t="s">
        <v>15</v>
      </c>
    </row>
    <row r="3" spans="1:6" ht="28.5" customHeight="1">
      <c r="A3" s="147">
        <v>33</v>
      </c>
      <c r="B3" s="148">
        <v>1.1805555555555555E-2</v>
      </c>
      <c r="C3" s="147">
        <v>33</v>
      </c>
      <c r="D3" s="148">
        <v>2.3229166666666665E-2</v>
      </c>
      <c r="E3" s="147">
        <v>33</v>
      </c>
      <c r="F3" s="148">
        <v>5.2175925925925924E-2</v>
      </c>
    </row>
    <row r="4" spans="1:6" ht="28.5" customHeight="1">
      <c r="A4" s="147">
        <v>3</v>
      </c>
      <c r="B4" s="148">
        <v>1.3090277777777779E-2</v>
      </c>
      <c r="C4" s="147">
        <v>3</v>
      </c>
      <c r="D4" s="148">
        <v>2.6087962962962966E-2</v>
      </c>
      <c r="E4" s="147">
        <v>3</v>
      </c>
      <c r="F4" s="148">
        <v>5.8298611111111114E-2</v>
      </c>
    </row>
    <row r="5" spans="1:6" ht="33.75">
      <c r="A5" s="150" t="s">
        <v>30</v>
      </c>
      <c r="B5" s="148">
        <v>1.3425925925925924E-2</v>
      </c>
      <c r="C5" s="149" t="s">
        <v>34</v>
      </c>
      <c r="D5" s="148">
        <v>2.6122685185185183E-2</v>
      </c>
      <c r="E5" s="147">
        <v>41</v>
      </c>
      <c r="F5" s="148">
        <v>5.8645833333333335E-2</v>
      </c>
    </row>
    <row r="6" spans="1:6" ht="28.5" customHeight="1">
      <c r="A6" s="147">
        <v>41</v>
      </c>
      <c r="B6" s="148">
        <v>1.3599537037037037E-2</v>
      </c>
      <c r="C6" s="147">
        <v>41</v>
      </c>
      <c r="D6" s="148">
        <v>2.6273148148148153E-2</v>
      </c>
      <c r="E6" s="147">
        <v>34</v>
      </c>
      <c r="F6" s="148">
        <v>5.9236111111111107E-2</v>
      </c>
    </row>
    <row r="7" spans="1:6" ht="28.5" customHeight="1">
      <c r="A7" s="147">
        <v>21</v>
      </c>
      <c r="B7" s="148">
        <v>1.4189814814814815E-2</v>
      </c>
      <c r="C7" s="147">
        <v>31</v>
      </c>
      <c r="D7" s="148">
        <v>2.6516203703703698E-2</v>
      </c>
      <c r="E7" s="147"/>
      <c r="F7" s="148"/>
    </row>
    <row r="8" spans="1:6" ht="28.5" customHeight="1">
      <c r="A8" s="147">
        <v>70</v>
      </c>
      <c r="B8" s="148">
        <v>1.4305555555555557E-2</v>
      </c>
      <c r="C8" s="151" t="s">
        <v>35</v>
      </c>
      <c r="D8" s="148">
        <v>2.7650462962962963E-2</v>
      </c>
      <c r="E8" s="147"/>
      <c r="F8" s="148"/>
    </row>
    <row r="9" spans="1:6" ht="28.5" customHeight="1">
      <c r="A9" s="149" t="s">
        <v>31</v>
      </c>
      <c r="B9" s="148">
        <v>1.4328703703703703E-2</v>
      </c>
      <c r="C9" s="147">
        <v>70</v>
      </c>
      <c r="D9" s="148">
        <v>2.7731481481481478E-2</v>
      </c>
      <c r="E9" s="147"/>
      <c r="F9" s="148"/>
    </row>
    <row r="10" spans="1:6" ht="28.5" customHeight="1">
      <c r="A10" s="147">
        <v>23</v>
      </c>
      <c r="B10" s="148">
        <v>1.4444444444444446E-2</v>
      </c>
      <c r="C10" s="147">
        <v>23</v>
      </c>
      <c r="D10" s="148">
        <v>2.836805555555556E-2</v>
      </c>
      <c r="E10" s="147"/>
      <c r="F10" s="148"/>
    </row>
    <row r="11" spans="1:6" ht="28.5" customHeight="1">
      <c r="A11" s="147">
        <v>11</v>
      </c>
      <c r="B11" s="148">
        <v>1.5150462962962963E-2</v>
      </c>
      <c r="C11" s="147"/>
      <c r="D11" s="148"/>
      <c r="E11" s="147"/>
      <c r="F11" s="148"/>
    </row>
    <row r="12" spans="1:6" ht="28.5" customHeight="1">
      <c r="A12" s="147">
        <v>79</v>
      </c>
      <c r="B12" s="148">
        <v>1.5300925925925926E-2</v>
      </c>
      <c r="C12" s="147"/>
      <c r="D12" s="148"/>
      <c r="E12" s="147"/>
      <c r="F12" s="148"/>
    </row>
    <row r="13" spans="1:6" ht="28.5" customHeight="1">
      <c r="A13" s="149" t="s">
        <v>32</v>
      </c>
      <c r="B13" s="148">
        <v>1.5347222222222222E-2</v>
      </c>
      <c r="C13" s="147"/>
      <c r="D13" s="148"/>
      <c r="E13" s="147"/>
      <c r="F13" s="148"/>
    </row>
    <row r="14" spans="1:6" ht="28.5" customHeight="1">
      <c r="A14" s="147">
        <v>60</v>
      </c>
      <c r="B14" s="148">
        <v>1.5462962962962963E-2</v>
      </c>
      <c r="C14" s="147"/>
      <c r="D14" s="148"/>
      <c r="E14" s="147"/>
      <c r="F14" s="148"/>
    </row>
    <row r="15" spans="1:6" ht="28.5" customHeight="1">
      <c r="A15" s="149" t="s">
        <v>33</v>
      </c>
      <c r="B15" s="148">
        <v>1.579861111111111E-2</v>
      </c>
      <c r="C15" s="147"/>
      <c r="D15" s="148"/>
      <c r="E15" s="147"/>
      <c r="F15" s="148"/>
    </row>
    <row r="16" spans="1:6" ht="28.5" customHeight="1">
      <c r="A16" s="147"/>
      <c r="B16" s="148"/>
      <c r="C16" s="147"/>
      <c r="D16" s="148"/>
      <c r="E16" s="147"/>
      <c r="F16" s="148"/>
    </row>
    <row r="17" spans="1:6" ht="28.5" customHeight="1">
      <c r="A17" s="147"/>
      <c r="B17" s="148"/>
      <c r="C17" s="147"/>
      <c r="D17" s="148"/>
      <c r="E17" s="147"/>
      <c r="F17" s="148"/>
    </row>
    <row r="18" spans="1:6" ht="28.5" customHeight="1">
      <c r="A18" s="147"/>
      <c r="B18" s="148"/>
      <c r="C18" s="147"/>
      <c r="D18" s="148"/>
      <c r="E18" s="147"/>
      <c r="F18" s="148"/>
    </row>
    <row r="19" spans="1:6" ht="28.5" customHeight="1">
      <c r="A19" s="147"/>
      <c r="B19" s="148"/>
      <c r="C19" s="147"/>
      <c r="D19" s="148"/>
      <c r="E19" s="147"/>
      <c r="F19" s="148"/>
    </row>
    <row r="20" spans="1:6" ht="28.5" customHeight="1">
      <c r="A20" s="147"/>
      <c r="B20" s="148"/>
      <c r="C20" s="147"/>
      <c r="D20" s="148"/>
      <c r="E20" s="147"/>
      <c r="F20" s="148"/>
    </row>
    <row r="21" spans="1:6" ht="28.5" customHeight="1">
      <c r="A21" s="147"/>
      <c r="B21" s="148"/>
      <c r="C21" s="147"/>
      <c r="D21" s="148"/>
      <c r="E21" s="147"/>
      <c r="F21" s="148"/>
    </row>
    <row r="22" spans="1:6" ht="28.5" customHeight="1">
      <c r="A22" s="147"/>
      <c r="B22" s="148"/>
      <c r="C22" s="147"/>
      <c r="D22" s="148"/>
      <c r="E22" s="147"/>
      <c r="F22" s="148"/>
    </row>
    <row r="23" spans="1:6" ht="28.5" customHeight="1">
      <c r="A23" s="147"/>
      <c r="B23" s="148"/>
      <c r="C23" s="147"/>
      <c r="D23" s="148"/>
      <c r="E23" s="147"/>
      <c r="F23" s="148"/>
    </row>
    <row r="24" spans="1:6" ht="28.5" customHeight="1">
      <c r="A24" s="147"/>
      <c r="B24" s="148"/>
      <c r="C24" s="147"/>
      <c r="D24" s="148"/>
      <c r="E24" s="147"/>
      <c r="F24" s="148"/>
    </row>
    <row r="25" spans="1:6" ht="28.5" customHeight="1">
      <c r="A25" s="147"/>
      <c r="B25" s="148"/>
      <c r="C25" s="147"/>
      <c r="D25" s="148"/>
      <c r="E25" s="147"/>
      <c r="F25" s="148"/>
    </row>
    <row r="26" spans="1:6" ht="28.5" customHeight="1">
      <c r="A26" s="38"/>
      <c r="B26" s="37"/>
      <c r="C26" s="38"/>
      <c r="D26" s="37"/>
      <c r="E26" s="38"/>
      <c r="F26" s="37"/>
    </row>
    <row r="27" spans="1:6" ht="28.5" customHeight="1">
      <c r="A27" s="38"/>
      <c r="B27" s="37"/>
      <c r="C27" s="38"/>
      <c r="D27" s="37"/>
      <c r="E27" s="38"/>
      <c r="F27" s="37"/>
    </row>
    <row r="28" spans="1:6" ht="28.5" customHeight="1">
      <c r="A28" s="38"/>
      <c r="B28" s="37"/>
      <c r="C28" s="38"/>
      <c r="D28" s="37"/>
      <c r="E28" s="38"/>
      <c r="F28" s="37"/>
    </row>
    <row r="29" spans="1:6" ht="28.5" customHeight="1">
      <c r="A29" s="38"/>
      <c r="B29" s="37"/>
      <c r="C29" s="38"/>
      <c r="D29" s="37"/>
      <c r="E29" s="38"/>
      <c r="F29" s="37"/>
    </row>
    <row r="30" spans="1:6" ht="28.5" customHeight="1">
      <c r="A30" s="38"/>
      <c r="B30" s="37"/>
      <c r="C30" s="38"/>
      <c r="D30" s="37"/>
      <c r="E30" s="38"/>
      <c r="F30" s="37"/>
    </row>
  </sheetData>
  <mergeCells count="3">
    <mergeCell ref="A1:B1"/>
    <mergeCell ref="C1:D1"/>
    <mergeCell ref="E1:F1"/>
  </mergeCells>
  <pageMargins left="0.77" right="0.23622047244094491" top="0.78740157480314965" bottom="0.78740157480314965" header="0.31496062992125984" footer="0.31496062992125984"/>
  <pageSetup paperSize="9" scale="105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7"/>
  <dimension ref="A1:F30"/>
  <sheetViews>
    <sheetView workbookViewId="0">
      <selection activeCell="F15" sqref="F15"/>
    </sheetView>
  </sheetViews>
  <sheetFormatPr defaultRowHeight="12.75"/>
  <cols>
    <col min="1" max="1" width="5.140625" bestFit="1" customWidth="1"/>
    <col min="2" max="2" width="22.42578125" customWidth="1"/>
    <col min="3" max="3" width="5.140625" bestFit="1" customWidth="1"/>
    <col min="4" max="4" width="22.42578125" customWidth="1"/>
    <col min="5" max="5" width="5.5703125" customWidth="1"/>
    <col min="6" max="6" width="22.42578125" customWidth="1"/>
  </cols>
  <sheetData>
    <row r="1" spans="1:6" ht="27" thickBot="1">
      <c r="A1" s="299" t="s">
        <v>16</v>
      </c>
      <c r="B1" s="300"/>
      <c r="C1" s="299" t="s">
        <v>17</v>
      </c>
      <c r="D1" s="300"/>
      <c r="E1" s="299" t="s">
        <v>29</v>
      </c>
      <c r="F1" s="300"/>
    </row>
    <row r="2" spans="1:6">
      <c r="A2" s="39" t="s">
        <v>14</v>
      </c>
      <c r="B2" s="40" t="s">
        <v>15</v>
      </c>
      <c r="C2" s="39" t="s">
        <v>14</v>
      </c>
      <c r="D2" s="40" t="s">
        <v>15</v>
      </c>
      <c r="E2" s="39" t="s">
        <v>14</v>
      </c>
      <c r="F2" s="40" t="s">
        <v>15</v>
      </c>
    </row>
    <row r="3" spans="1:6" ht="28.5" customHeight="1">
      <c r="A3" s="147"/>
      <c r="B3" s="148"/>
      <c r="C3" s="147"/>
      <c r="D3" s="148"/>
      <c r="E3" s="147"/>
      <c r="F3" s="148"/>
    </row>
    <row r="4" spans="1:6" ht="28.5" customHeight="1">
      <c r="A4" s="147"/>
      <c r="B4" s="148"/>
      <c r="C4" s="147"/>
      <c r="D4" s="148"/>
      <c r="E4" s="147"/>
      <c r="F4" s="148"/>
    </row>
    <row r="5" spans="1:6" ht="23.25">
      <c r="A5" s="150"/>
      <c r="B5" s="148"/>
      <c r="C5" s="149"/>
      <c r="D5" s="148"/>
      <c r="E5" s="147"/>
      <c r="F5" s="148"/>
    </row>
    <row r="6" spans="1:6" ht="28.5" customHeight="1">
      <c r="A6" s="147"/>
      <c r="B6" s="148"/>
      <c r="C6" s="147"/>
      <c r="D6" s="148"/>
      <c r="E6" s="147"/>
      <c r="F6" s="148"/>
    </row>
    <row r="7" spans="1:6" ht="28.5" customHeight="1">
      <c r="A7" s="147"/>
      <c r="B7" s="148"/>
      <c r="C7" s="147"/>
      <c r="D7" s="148"/>
      <c r="E7" s="147"/>
      <c r="F7" s="148"/>
    </row>
    <row r="8" spans="1:6" ht="28.5" customHeight="1">
      <c r="A8" s="147"/>
      <c r="B8" s="148"/>
      <c r="C8" s="151"/>
      <c r="D8" s="148"/>
      <c r="E8" s="147"/>
      <c r="F8" s="148"/>
    </row>
    <row r="9" spans="1:6" ht="28.5" customHeight="1">
      <c r="A9" s="149"/>
      <c r="B9" s="148"/>
      <c r="C9" s="147"/>
      <c r="D9" s="148"/>
      <c r="E9" s="147"/>
      <c r="F9" s="148"/>
    </row>
    <row r="10" spans="1:6" ht="28.5" customHeight="1">
      <c r="A10" s="147"/>
      <c r="B10" s="148"/>
      <c r="C10" s="147"/>
      <c r="D10" s="148"/>
      <c r="E10" s="147"/>
      <c r="F10" s="148"/>
    </row>
    <row r="11" spans="1:6" ht="28.5" customHeight="1">
      <c r="A11" s="147"/>
      <c r="B11" s="148"/>
      <c r="C11" s="147"/>
      <c r="D11" s="148"/>
      <c r="E11" s="147"/>
      <c r="F11" s="148"/>
    </row>
    <row r="12" spans="1:6" ht="28.5" customHeight="1">
      <c r="A12" s="147"/>
      <c r="B12" s="148"/>
      <c r="C12" s="147"/>
      <c r="D12" s="148"/>
      <c r="E12" s="147"/>
      <c r="F12" s="148"/>
    </row>
    <row r="13" spans="1:6" ht="28.5" customHeight="1">
      <c r="A13" s="149"/>
      <c r="B13" s="148"/>
      <c r="C13" s="147"/>
      <c r="D13" s="148"/>
      <c r="E13" s="147"/>
      <c r="F13" s="148"/>
    </row>
    <row r="14" spans="1:6" ht="28.5" customHeight="1">
      <c r="A14" s="147"/>
      <c r="B14" s="148"/>
      <c r="C14" s="147"/>
      <c r="D14" s="148"/>
      <c r="E14" s="147"/>
      <c r="F14" s="148"/>
    </row>
    <row r="15" spans="1:6" ht="28.5" customHeight="1">
      <c r="A15" s="149"/>
      <c r="B15" s="148"/>
      <c r="C15" s="147"/>
      <c r="D15" s="148"/>
      <c r="E15" s="147"/>
      <c r="F15" s="148"/>
    </row>
    <row r="16" spans="1:6" ht="28.5" customHeight="1">
      <c r="A16" s="147"/>
      <c r="B16" s="148"/>
      <c r="C16" s="147"/>
      <c r="D16" s="148"/>
      <c r="E16" s="147"/>
      <c r="F16" s="148"/>
    </row>
    <row r="17" spans="1:6" ht="28.5" customHeight="1">
      <c r="A17" s="147"/>
      <c r="B17" s="148"/>
      <c r="C17" s="147"/>
      <c r="D17" s="148"/>
      <c r="E17" s="147"/>
      <c r="F17" s="148"/>
    </row>
    <row r="18" spans="1:6" ht="28.5" customHeight="1">
      <c r="A18" s="147"/>
      <c r="B18" s="148"/>
      <c r="C18" s="147"/>
      <c r="D18" s="148"/>
      <c r="E18" s="147"/>
      <c r="F18" s="148"/>
    </row>
    <row r="19" spans="1:6" ht="28.5" customHeight="1">
      <c r="A19" s="147"/>
      <c r="B19" s="148"/>
      <c r="C19" s="147"/>
      <c r="D19" s="148"/>
      <c r="E19" s="147"/>
      <c r="F19" s="148"/>
    </row>
    <row r="20" spans="1:6" ht="28.5" customHeight="1">
      <c r="A20" s="147"/>
      <c r="B20" s="148"/>
      <c r="C20" s="147"/>
      <c r="D20" s="148"/>
      <c r="E20" s="147"/>
      <c r="F20" s="148"/>
    </row>
    <row r="21" spans="1:6" ht="28.5" customHeight="1">
      <c r="A21" s="147"/>
      <c r="B21" s="148"/>
      <c r="C21" s="147"/>
      <c r="D21" s="148"/>
      <c r="E21" s="147"/>
      <c r="F21" s="148"/>
    </row>
    <row r="22" spans="1:6" ht="28.5" customHeight="1">
      <c r="A22" s="147"/>
      <c r="B22" s="148"/>
      <c r="C22" s="147"/>
      <c r="D22" s="148"/>
      <c r="E22" s="147"/>
      <c r="F22" s="148"/>
    </row>
    <row r="23" spans="1:6" ht="28.5" customHeight="1">
      <c r="A23" s="147"/>
      <c r="B23" s="148"/>
      <c r="C23" s="147"/>
      <c r="D23" s="148"/>
      <c r="E23" s="147"/>
      <c r="F23" s="148"/>
    </row>
    <row r="24" spans="1:6" ht="28.5" customHeight="1">
      <c r="A24" s="147"/>
      <c r="B24" s="148"/>
      <c r="C24" s="147"/>
      <c r="D24" s="148"/>
      <c r="E24" s="147"/>
      <c r="F24" s="148"/>
    </row>
    <row r="25" spans="1:6" ht="28.5" customHeight="1">
      <c r="A25" s="147"/>
      <c r="B25" s="148"/>
      <c r="C25" s="147"/>
      <c r="D25" s="148"/>
      <c r="E25" s="147"/>
      <c r="F25" s="148"/>
    </row>
    <row r="26" spans="1:6" ht="28.5" customHeight="1">
      <c r="A26" s="38"/>
      <c r="B26" s="37"/>
      <c r="C26" s="38"/>
      <c r="D26" s="37"/>
      <c r="E26" s="38"/>
      <c r="F26" s="37"/>
    </row>
    <row r="27" spans="1:6" ht="28.5" customHeight="1">
      <c r="A27" s="38"/>
      <c r="B27" s="37"/>
      <c r="C27" s="38"/>
      <c r="D27" s="37"/>
      <c r="E27" s="38"/>
      <c r="F27" s="37"/>
    </row>
    <row r="28" spans="1:6" ht="28.5" customHeight="1">
      <c r="A28" s="38"/>
      <c r="B28" s="37"/>
      <c r="C28" s="38"/>
      <c r="D28" s="37"/>
      <c r="E28" s="38"/>
      <c r="F28" s="37"/>
    </row>
    <row r="29" spans="1:6" ht="28.5" customHeight="1">
      <c r="A29" s="38"/>
      <c r="B29" s="37"/>
      <c r="C29" s="38"/>
      <c r="D29" s="37"/>
      <c r="E29" s="38"/>
      <c r="F29" s="37"/>
    </row>
    <row r="30" spans="1:6" ht="28.5" customHeight="1">
      <c r="A30" s="38"/>
      <c r="B30" s="37"/>
      <c r="C30" s="38"/>
      <c r="D30" s="37"/>
      <c r="E30" s="38"/>
      <c r="F30" s="37"/>
    </row>
  </sheetData>
  <mergeCells count="3">
    <mergeCell ref="A1:B1"/>
    <mergeCell ref="C1:D1"/>
    <mergeCell ref="E1:F1"/>
  </mergeCells>
  <pageMargins left="0.77" right="0.23622047244094491" top="0.78740157480314965" bottom="0.78740157480314965" header="0.31496062992125984" footer="0.31496062992125984"/>
  <pageSetup paperSize="9" scale="10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8</vt:i4>
      </vt:variant>
    </vt:vector>
  </HeadingPairs>
  <TitlesOfParts>
    <vt:vector size="16" baseType="lpstr">
      <vt:lpstr>Prezenční listina</vt:lpstr>
      <vt:lpstr>Startovní listina</vt:lpstr>
      <vt:lpstr>Výsledková listina</vt:lpstr>
      <vt:lpstr>výsledky dle kategorií</vt:lpstr>
      <vt:lpstr>Běh přes přehradu</vt:lpstr>
      <vt:lpstr>Výsledková listina (2015)</vt:lpstr>
      <vt:lpstr>mezičasy 2015</vt:lpstr>
      <vt:lpstr>mezičasy tisk</vt:lpstr>
      <vt:lpstr>'Běh přes přehradu'!Oblast_tisku</vt:lpstr>
      <vt:lpstr>'mezičasy 2015'!Oblast_tisku</vt:lpstr>
      <vt:lpstr>'mezičasy tisk'!Oblast_tisku</vt:lpstr>
      <vt:lpstr>'Prezenční listina'!Oblast_tisku</vt:lpstr>
      <vt:lpstr>'Startovní listina'!Oblast_tisku</vt:lpstr>
      <vt:lpstr>'Výsledková listina'!Oblast_tisku</vt:lpstr>
      <vt:lpstr>'Výsledková listina (2015)'!Oblast_tisku</vt:lpstr>
      <vt:lpstr>'výsledky dle kategorií'!Oblast_tisku</vt:lpstr>
    </vt:vector>
  </TitlesOfParts>
  <Company>CS a.s.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</dc:creator>
  <cp:lastModifiedBy>Packard bell</cp:lastModifiedBy>
  <cp:lastPrinted>2016-05-28T13:04:11Z</cp:lastPrinted>
  <dcterms:created xsi:type="dcterms:W3CDTF">2003-05-05T18:44:22Z</dcterms:created>
  <dcterms:modified xsi:type="dcterms:W3CDTF">2016-06-01T11:24:03Z</dcterms:modified>
</cp:coreProperties>
</file>